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7"/>
  </bookViews>
  <sheets>
    <sheet name="ELLIPSE S H 300 " sheetId="2" r:id="rId1"/>
    <sheet name="ELLIPSE S H 500 " sheetId="3" r:id="rId2"/>
    <sheet name="ELLIPSE S H 750 " sheetId="4" r:id="rId3"/>
    <sheet name="ELLIPSE S H 1000 " sheetId="5" r:id="rId4"/>
    <sheet name="ELLIPSE S H 1250 " sheetId="6" r:id="rId5"/>
    <sheet name="ELLIPSE S H 1500 " sheetId="7" r:id="rId6"/>
    <sheet name="ELLIPSE S H 1750 " sheetId="8" r:id="rId7"/>
    <sheet name="ELLIPSE S H 2000" sheetId="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6" i="1"/>
  <c r="P17" i="1"/>
  <c r="H17" i="1"/>
  <c r="H18" i="1"/>
  <c r="H19" i="1"/>
  <c r="H20" i="1"/>
  <c r="H21" i="1"/>
  <c r="H22" i="1"/>
  <c r="H23" i="1"/>
  <c r="H24" i="1"/>
  <c r="H25" i="1"/>
  <c r="P19" i="8"/>
  <c r="H26" i="8"/>
  <c r="P20" i="7"/>
  <c r="H26" i="7"/>
  <c r="P22" i="6"/>
  <c r="H26" i="6"/>
  <c r="P25" i="5"/>
  <c r="P26" i="5"/>
  <c r="H26" i="5"/>
  <c r="P28" i="4"/>
  <c r="H44" i="4"/>
  <c r="P28" i="3"/>
  <c r="P29" i="3"/>
  <c r="P30" i="3"/>
  <c r="P31" i="3"/>
  <c r="P32" i="3"/>
  <c r="P33" i="3"/>
  <c r="P34" i="3"/>
  <c r="P35" i="3"/>
  <c r="P36" i="3"/>
  <c r="P37" i="3"/>
  <c r="H48" i="3"/>
  <c r="P44" i="2"/>
  <c r="P45" i="2"/>
  <c r="P46" i="2"/>
  <c r="P47" i="2"/>
  <c r="P48" i="2"/>
  <c r="H48" i="2"/>
  <c r="H47" i="2"/>
  <c r="H46" i="2"/>
  <c r="H25" i="8" l="1"/>
  <c r="H24" i="8"/>
  <c r="H23" i="8"/>
  <c r="H22" i="8"/>
  <c r="H21" i="8"/>
  <c r="P20" i="8"/>
  <c r="H20" i="8"/>
  <c r="H19" i="8"/>
  <c r="P18" i="8"/>
  <c r="H18" i="8"/>
  <c r="P17" i="8"/>
  <c r="H17" i="8"/>
  <c r="P16" i="8"/>
  <c r="H16" i="8"/>
  <c r="P15" i="8"/>
  <c r="H15" i="8"/>
  <c r="P14" i="8"/>
  <c r="H14" i="8"/>
  <c r="M6" i="8"/>
  <c r="H25" i="7"/>
  <c r="H24" i="7"/>
  <c r="H23" i="7"/>
  <c r="H22" i="7"/>
  <c r="P21" i="7"/>
  <c r="H21" i="7"/>
  <c r="H20" i="7"/>
  <c r="P19" i="7"/>
  <c r="H19" i="7"/>
  <c r="P18" i="7"/>
  <c r="H18" i="7"/>
  <c r="P17" i="7"/>
  <c r="H17" i="7"/>
  <c r="P16" i="7"/>
  <c r="H16" i="7"/>
  <c r="P15" i="7"/>
  <c r="H15" i="7"/>
  <c r="P14" i="7"/>
  <c r="H14" i="7"/>
  <c r="M6" i="7"/>
  <c r="H25" i="6"/>
  <c r="H24" i="6"/>
  <c r="P23" i="6"/>
  <c r="H23" i="6"/>
  <c r="H22" i="6"/>
  <c r="P21" i="6"/>
  <c r="H21" i="6"/>
  <c r="P20" i="6"/>
  <c r="H20" i="6"/>
  <c r="P19" i="6"/>
  <c r="H19" i="6"/>
  <c r="P18" i="6"/>
  <c r="H18" i="6"/>
  <c r="P17" i="6"/>
  <c r="H17" i="6"/>
  <c r="P16" i="6"/>
  <c r="H16" i="6"/>
  <c r="P15" i="6"/>
  <c r="H15" i="6"/>
  <c r="P14" i="6"/>
  <c r="H14" i="6"/>
  <c r="M6" i="6"/>
  <c r="P15" i="1"/>
  <c r="P14" i="1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9" i="1"/>
  <c r="H16" i="1"/>
  <c r="H15" i="1"/>
  <c r="H14" i="1"/>
  <c r="H4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P30" i="4"/>
  <c r="H30" i="4"/>
  <c r="P29" i="4"/>
  <c r="H29" i="4"/>
  <c r="H28" i="4"/>
  <c r="P27" i="4"/>
  <c r="H27" i="4"/>
  <c r="P26" i="4"/>
  <c r="H26" i="4"/>
  <c r="P25" i="4"/>
  <c r="H25" i="4"/>
  <c r="P24" i="4"/>
  <c r="H24" i="4"/>
  <c r="P23" i="4"/>
  <c r="H23" i="4"/>
  <c r="P22" i="4"/>
  <c r="H22" i="4"/>
  <c r="P21" i="4"/>
  <c r="H21" i="4"/>
  <c r="P20" i="4"/>
  <c r="H20" i="4"/>
  <c r="P19" i="4"/>
  <c r="H19" i="4"/>
  <c r="P18" i="4"/>
  <c r="H18" i="4"/>
  <c r="P17" i="4"/>
  <c r="H17" i="4"/>
  <c r="P16" i="4"/>
  <c r="H16" i="4"/>
  <c r="P15" i="4"/>
  <c r="H15" i="4"/>
  <c r="P14" i="4"/>
  <c r="H14" i="4"/>
  <c r="M6" i="4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P27" i="3"/>
  <c r="H27" i="3"/>
  <c r="P26" i="3"/>
  <c r="H26" i="3"/>
  <c r="P25" i="3"/>
  <c r="H25" i="3"/>
  <c r="P24" i="3"/>
  <c r="H24" i="3"/>
  <c r="P23" i="3"/>
  <c r="H23" i="3"/>
  <c r="P22" i="3"/>
  <c r="H22" i="3"/>
  <c r="P21" i="3"/>
  <c r="H21" i="3"/>
  <c r="P20" i="3"/>
  <c r="H20" i="3"/>
  <c r="P19" i="3"/>
  <c r="H19" i="3"/>
  <c r="P18" i="3"/>
  <c r="H18" i="3"/>
  <c r="P17" i="3"/>
  <c r="H17" i="3"/>
  <c r="P16" i="3"/>
  <c r="H16" i="3"/>
  <c r="P15" i="3"/>
  <c r="H15" i="3"/>
  <c r="P14" i="3"/>
  <c r="H14" i="3"/>
  <c r="M6" i="3"/>
  <c r="H45" i="2"/>
  <c r="H44" i="2"/>
  <c r="P43" i="2"/>
  <c r="H43" i="2"/>
  <c r="P42" i="2"/>
  <c r="H42" i="2"/>
  <c r="P41" i="2"/>
  <c r="H41" i="2"/>
  <c r="P40" i="2"/>
  <c r="H40" i="2"/>
  <c r="P39" i="2"/>
  <c r="H39" i="2"/>
  <c r="P38" i="2"/>
  <c r="H38" i="2"/>
  <c r="P37" i="2"/>
  <c r="H37" i="2"/>
  <c r="P36" i="2"/>
  <c r="H36" i="2"/>
  <c r="P35" i="2"/>
  <c r="H35" i="2"/>
  <c r="P34" i="2"/>
  <c r="H34" i="2"/>
  <c r="P33" i="2"/>
  <c r="H33" i="2"/>
  <c r="P32" i="2"/>
  <c r="H32" i="2"/>
  <c r="P31" i="2"/>
  <c r="H31" i="2"/>
  <c r="P30" i="2"/>
  <c r="H30" i="2"/>
  <c r="P29" i="2"/>
  <c r="H29" i="2"/>
  <c r="P28" i="2"/>
  <c r="H28" i="2"/>
  <c r="P27" i="2"/>
  <c r="H27" i="2"/>
  <c r="P26" i="2"/>
  <c r="H26" i="2"/>
  <c r="P25" i="2"/>
  <c r="H25" i="2"/>
  <c r="P24" i="2"/>
  <c r="H24" i="2"/>
  <c r="P23" i="2"/>
  <c r="H23" i="2"/>
  <c r="P22" i="2"/>
  <c r="H22" i="2"/>
  <c r="P21" i="2"/>
  <c r="H21" i="2"/>
  <c r="P20" i="2"/>
  <c r="H20" i="2"/>
  <c r="P19" i="2"/>
  <c r="H19" i="2"/>
  <c r="P18" i="2"/>
  <c r="H18" i="2"/>
  <c r="P17" i="2"/>
  <c r="H17" i="2"/>
  <c r="P16" i="2"/>
  <c r="H16" i="2"/>
  <c r="P15" i="2"/>
  <c r="H15" i="2"/>
  <c r="P14" i="2"/>
  <c r="H14" i="2"/>
  <c r="M6" i="2"/>
  <c r="M6" i="1"/>
</calcChain>
</file>

<file path=xl/sharedStrings.xml><?xml version="1.0" encoding="utf-8"?>
<sst xmlns="http://schemas.openxmlformats.org/spreadsheetml/2006/main" count="462" uniqueCount="315">
  <si>
    <t>Поля для заполнения</t>
  </si>
  <si>
    <t xml:space="preserve">Задайте температуру воды на подаче - </t>
  </si>
  <si>
    <t>Информационное поле      (не заполняется).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</si>
  <si>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</si>
  <si>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</si>
  <si>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</si>
  <si>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</si>
  <si>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длина, мм</t>
  </si>
  <si>
    <t>Глубина, мм</t>
  </si>
  <si>
    <t>Высота, мм</t>
  </si>
  <si>
    <t>Расчетный тепловой поток, Вт</t>
  </si>
  <si>
    <t>ELLIPSE S H 1-300</t>
  </si>
  <si>
    <t>ELLIPSE S H 2-300</t>
  </si>
  <si>
    <t>ELLIPSE S H 1-300-3</t>
  </si>
  <si>
    <t>ELLIPSE S H 1-300-4</t>
  </si>
  <si>
    <t>ELLIPSE S H 1-300-5</t>
  </si>
  <si>
    <t>ELLIPSE S H 1-300-6</t>
  </si>
  <si>
    <t>ELLIPSE S H 1-300-7</t>
  </si>
  <si>
    <t>ELLIPSE S H 1-300-8</t>
  </si>
  <si>
    <t>ELLIPSE S H 1-300-9</t>
  </si>
  <si>
    <t>ELLIPSE S H 1-300-10</t>
  </si>
  <si>
    <t>ELLIPSE S H 1-300-11</t>
  </si>
  <si>
    <t>ELLIPSE S H 1-300-12</t>
  </si>
  <si>
    <t>ELLIPSE S H 1-300-13</t>
  </si>
  <si>
    <t>ELLIPSE S H 1-300-14</t>
  </si>
  <si>
    <t>ELLIPSE S H 1-300-15</t>
  </si>
  <si>
    <t>ELLIPSE S H 1-300-16</t>
  </si>
  <si>
    <t>ELLIPSE S H 1-300-17</t>
  </si>
  <si>
    <t>ELLIPSE S H 1-300-18</t>
  </si>
  <si>
    <t>ELLIPSE S H 1-300-19</t>
  </si>
  <si>
    <t>ELLIPSE S H 1-300-20</t>
  </si>
  <si>
    <t>ELLIPSE S H 1-300-21</t>
  </si>
  <si>
    <t>ELLIPSE S H 1-300-22</t>
  </si>
  <si>
    <t>ELLIPSE S H 1-300-23</t>
  </si>
  <si>
    <t>ELLIPSE S H 1-300-24</t>
  </si>
  <si>
    <t>ELLIPSE S H 1-300-25</t>
  </si>
  <si>
    <t>ELLIPSE S H 1-300-26</t>
  </si>
  <si>
    <t>ELLIPSE S H 1-300-27</t>
  </si>
  <si>
    <t>ELLIPSE S H 1-300-28</t>
  </si>
  <si>
    <t>ELLIPSE S H 1-300-29</t>
  </si>
  <si>
    <t>ELLIPSE S H 1-300-30</t>
  </si>
  <si>
    <t>ELLIPSE S H 1-300-31</t>
  </si>
  <si>
    <t>ELLIPSE S H 1-300-32</t>
  </si>
  <si>
    <t>ELLIPSE S H 1-300-33</t>
  </si>
  <si>
    <t>ELLIPSE S H 1-300-34</t>
  </si>
  <si>
    <t>ELLIPSE S H 1-300-35</t>
  </si>
  <si>
    <t>ELLIPSE S H 1-300-36</t>
  </si>
  <si>
    <t>ELLIPSE S H 1-300-37</t>
  </si>
  <si>
    <t>ELLIPSE S H 2-300-3</t>
  </si>
  <si>
    <t>ELLIPSE S H 2-300-4</t>
  </si>
  <si>
    <t>ELLIPSE S H 2-300-5</t>
  </si>
  <si>
    <t>ELLIPSE S H 2-300-6</t>
  </si>
  <si>
    <t>ELLIPSE S H 2-300-7</t>
  </si>
  <si>
    <t>ELLIPSE S H 2-300-8</t>
  </si>
  <si>
    <t>ELLIPSE S H 2-300-9</t>
  </si>
  <si>
    <t>ELLIPSE S H 2-300-10</t>
  </si>
  <si>
    <t>ELLIPSE S H 2-300-11</t>
  </si>
  <si>
    <t>ELLIPSE S H 2-300-12</t>
  </si>
  <si>
    <t>ELLIPSE S H 2-300-13</t>
  </si>
  <si>
    <t>ELLIPSE S H 2-300-14</t>
  </si>
  <si>
    <t>ELLIPSE S H 2-300-15</t>
  </si>
  <si>
    <t>ELLIPSE S H 2-300-16</t>
  </si>
  <si>
    <t>ELLIPSE S H 2-300-17</t>
  </si>
  <si>
    <t>ELLIPSE S H 2-300-18</t>
  </si>
  <si>
    <t>ELLIPSE S H 2-300-19</t>
  </si>
  <si>
    <t>ELLIPSE S H 2-300-20</t>
  </si>
  <si>
    <t>ELLIPSE S H 2-300-21</t>
  </si>
  <si>
    <t>ELLIPSE S H 2-300-22</t>
  </si>
  <si>
    <t>ELLIPSE S H 2-300-23</t>
  </si>
  <si>
    <t>ELLIPSE S H 2-300-24</t>
  </si>
  <si>
    <t>ELLIPSE S H 2-300-25</t>
  </si>
  <si>
    <t>ELLIPSE S H 2-300-26</t>
  </si>
  <si>
    <t>ELLIPSE S H 2-300-27</t>
  </si>
  <si>
    <t>ELLIPSE S H 2-300-28</t>
  </si>
  <si>
    <t>ELLIPSE S H 2-300-29</t>
  </si>
  <si>
    <t>ELLIPSE S H 2-300-30</t>
  </si>
  <si>
    <t>ELLIPSE S H 2-300-31</t>
  </si>
  <si>
    <t>ELLIPSE S H 2-300-32</t>
  </si>
  <si>
    <t>ELLIPSE S H 2-300-33</t>
  </si>
  <si>
    <t>ELLIPSE S H 2-300-34</t>
  </si>
  <si>
    <t>ELLIPSE S H 2-300-35</t>
  </si>
  <si>
    <t>ELLIPSE S H 2-300-36</t>
  </si>
  <si>
    <t>ELLIPSE S H 2-300-37</t>
  </si>
  <si>
    <t>ELLIPSE S H 1-500</t>
  </si>
  <si>
    <t>ELLIPSE S H 2-500</t>
  </si>
  <si>
    <t>ELLIPSE S H 1-500-3</t>
  </si>
  <si>
    <t>ELLIPSE S H 1-500-4</t>
  </si>
  <si>
    <t>ELLIPSE S H 1-500-5</t>
  </si>
  <si>
    <t>ELLIPSE S H 1-500-6</t>
  </si>
  <si>
    <t>ELLIPSE S H 1-500-7</t>
  </si>
  <si>
    <t>ELLIPSE S H 1-500-8</t>
  </si>
  <si>
    <t>ELLIPSE S H 1-500-9</t>
  </si>
  <si>
    <t>ELLIPSE S H 1-500-10</t>
  </si>
  <si>
    <t>ELLIPSE S H 1-500-11</t>
  </si>
  <si>
    <t>ELLIPSE S H 1-500-12</t>
  </si>
  <si>
    <t>ELLIPSE S H 1-500-13</t>
  </si>
  <si>
    <t>ELLIPSE S H 1-500-14</t>
  </si>
  <si>
    <t>ELLIPSE S H 1-500-15</t>
  </si>
  <si>
    <t>ELLIPSE S H 1-500-16</t>
  </si>
  <si>
    <t>ELLIPSE S H 1-500-17</t>
  </si>
  <si>
    <t>ELLIPSE S H 1-500-18</t>
  </si>
  <si>
    <t>ELLIPSE S H 1-500-19</t>
  </si>
  <si>
    <t>ELLIPSE S H 1-500-20</t>
  </si>
  <si>
    <t>ELLIPSE S H 1-500-21</t>
  </si>
  <si>
    <t>ELLIPSE S H 1-500-22</t>
  </si>
  <si>
    <t>ELLIPSE S H 1-500-23</t>
  </si>
  <si>
    <t>ELLIPSE S H 1-500-24</t>
  </si>
  <si>
    <t>ELLIPSE S H 1-500-25</t>
  </si>
  <si>
    <t>ELLIPSE S H 1-500-26</t>
  </si>
  <si>
    <t>ELLIPSE S H 1-500-27</t>
  </si>
  <si>
    <t>ELLIPSE S H 1-500-28</t>
  </si>
  <si>
    <t>ELLIPSE S H 1-500-29</t>
  </si>
  <si>
    <t>ELLIPSE S H 1-500-30</t>
  </si>
  <si>
    <t>ELLIPSE S H 1-500-31</t>
  </si>
  <si>
    <t>ELLIPSE S H 1-500-32</t>
  </si>
  <si>
    <t>ELLIPSE S H 1-500-33</t>
  </si>
  <si>
    <t>ELLIPSE S H 1-500-34</t>
  </si>
  <si>
    <t>ELLIPSE S H 1-500-35</t>
  </si>
  <si>
    <t>ELLIPSE S H 1-500-36</t>
  </si>
  <si>
    <t>ELLIPSE S H 1-500-37</t>
  </si>
  <si>
    <t>ELLIPSE S H 2-500-3</t>
  </si>
  <si>
    <t>ELLIPSE S H 2-500-4</t>
  </si>
  <si>
    <t>ELLIPSE S H 2-500-5</t>
  </si>
  <si>
    <t>ELLIPSE S H 2-500-6</t>
  </si>
  <si>
    <t>ELLIPSE S H 2-500-7</t>
  </si>
  <si>
    <t>ELLIPSE S H 2-500-8</t>
  </si>
  <si>
    <t>ELLIPSE S H 2-500-9</t>
  </si>
  <si>
    <t>ELLIPSE S H 2-500-10</t>
  </si>
  <si>
    <t>ELLIPSE S H 2-500-11</t>
  </si>
  <si>
    <t>ELLIPSE S H 2-500-12</t>
  </si>
  <si>
    <t>ELLIPSE S H 2-500-13</t>
  </si>
  <si>
    <t>ELLIPSE S H 2-500-14</t>
  </si>
  <si>
    <t>ELLIPSE S H 2-500-15</t>
  </si>
  <si>
    <t>ELLIPSE S H 2-500-16</t>
  </si>
  <si>
    <t>ELLIPSE S H 2-500-17</t>
  </si>
  <si>
    <t>ELLIPSE S H 2-500-18</t>
  </si>
  <si>
    <t>ELLIPSE S H 2-500-19</t>
  </si>
  <si>
    <t>ELLIPSE S H 2-500-20</t>
  </si>
  <si>
    <t>ELLIPSE S H 2-500-21</t>
  </si>
  <si>
    <t>ELLIPSE S H 2-500-22</t>
  </si>
  <si>
    <t>ELLIPSE S H 2-500-23</t>
  </si>
  <si>
    <t>ELLIPSE S H 2-500-24</t>
  </si>
  <si>
    <t>ELLIPSE S H 2-500-25</t>
  </si>
  <si>
    <t>ELLIPSE S H 2-500-26</t>
  </si>
  <si>
    <t>ELLIPSE S H 1-750</t>
  </si>
  <si>
    <t>ELLIPSE S H 2-750</t>
  </si>
  <si>
    <t>ELLIPSE S H 1-750-3</t>
  </si>
  <si>
    <t>ELLIPSE S H 1-750-4</t>
  </si>
  <si>
    <t>ELLIPSE S H 1-750-5</t>
  </si>
  <si>
    <t>ELLIPSE S H 1-750-6</t>
  </si>
  <si>
    <t>ELLIPSE S H 1-750-7</t>
  </si>
  <si>
    <t>ELLIPSE S H 1-750-8</t>
  </si>
  <si>
    <t>ELLIPSE S H 1-750-9</t>
  </si>
  <si>
    <t>ELLIPSE S H 1-750-10</t>
  </si>
  <si>
    <t>ELLIPSE S H 1-750-11</t>
  </si>
  <si>
    <t>ELLIPSE S H 1-750-12</t>
  </si>
  <si>
    <t>ELLIPSE S H 1-750-13</t>
  </si>
  <si>
    <t>ELLIPSE S H 1-750-14</t>
  </si>
  <si>
    <t>ELLIPSE S H 1-750-15</t>
  </si>
  <si>
    <t>ELLIPSE S H 1-750-16</t>
  </si>
  <si>
    <t>ELLIPSE S H 1-750-17</t>
  </si>
  <si>
    <t>ELLIPSE S H 1-750-18</t>
  </si>
  <si>
    <t>ELLIPSE S H 1-750-19</t>
  </si>
  <si>
    <t>ELLIPSE S H 1-750-20</t>
  </si>
  <si>
    <t>ELLIPSE S H 1-750-21</t>
  </si>
  <si>
    <t>ELLIPSE S H 1-750-22</t>
  </si>
  <si>
    <t>ELLIPSE S H 1-750-23</t>
  </si>
  <si>
    <t>ELLIPSE S H 1-750-24</t>
  </si>
  <si>
    <t>ELLIPSE S H 1-750-25</t>
  </si>
  <si>
    <t>ELLIPSE S H 1-750-26</t>
  </si>
  <si>
    <t>ELLIPSE S H 1-750-27</t>
  </si>
  <si>
    <t>ELLIPSE S H 1-750-28</t>
  </si>
  <si>
    <t>ELLIPSE S H 1-750-29</t>
  </si>
  <si>
    <t>ELLIPSE S H 1-750-30</t>
  </si>
  <si>
    <t>ELLIPSE S H 1-750-31</t>
  </si>
  <si>
    <t>ELLIPSE S H 1-750-32</t>
  </si>
  <si>
    <t>ELLIPSE S H 1-750-33</t>
  </si>
  <si>
    <t>ELLIPSE S H 1-750-34</t>
  </si>
  <si>
    <t>ELLIPSE S H 2-750-3</t>
  </si>
  <si>
    <t>ELLIPSE S H 2-750-4</t>
  </si>
  <si>
    <t>ELLIPSE S H 2-750-5</t>
  </si>
  <si>
    <t>ELLIPSE S H 2-750-6</t>
  </si>
  <si>
    <t>ELLIPSE S H 2-750-7</t>
  </si>
  <si>
    <t>ELLIPSE S H 2-750-8</t>
  </si>
  <si>
    <t>ELLIPSE S H 2-750-9</t>
  </si>
  <si>
    <t>ELLIPSE S H 2-750-10</t>
  </si>
  <si>
    <t>ELLIPSE S H 2-750-11</t>
  </si>
  <si>
    <t>ELLIPSE S H 2-750-12</t>
  </si>
  <si>
    <t>ELLIPSE S H 2-750-13</t>
  </si>
  <si>
    <t>ELLIPSE S H 2-750-14</t>
  </si>
  <si>
    <t>ELLIPSE S H 2-750-15</t>
  </si>
  <si>
    <t>ELLIPSE S H 2-750-16</t>
  </si>
  <si>
    <t>ELLIPSE S H 2-750-17</t>
  </si>
  <si>
    <t>ELLIPSE S H 2-750-18</t>
  </si>
  <si>
    <t>ELLIPSE S H 2-750-19</t>
  </si>
  <si>
    <t>ELLIPSE S H 1-1000</t>
  </si>
  <si>
    <t>ELLIPSE S H 2-1000</t>
  </si>
  <si>
    <t>ELLIPSE S H 1-1000-3</t>
  </si>
  <si>
    <t>ELLIPSE S H 1-1000-4</t>
  </si>
  <si>
    <t>ELLIPSE S H 1-1000-5</t>
  </si>
  <si>
    <t>ELLIPSE S H 1-1000-6</t>
  </si>
  <si>
    <t>ELLIPSE S H 1-1000-7</t>
  </si>
  <si>
    <t>ELLIPSE S H 1-1000-8</t>
  </si>
  <si>
    <t>ELLIPSE S H 1-1000-9</t>
  </si>
  <si>
    <t>ELLIPSE S H 1-1000-10</t>
  </si>
  <si>
    <t>ELLIPSE S H 1-1000-11</t>
  </si>
  <si>
    <t>ELLIPSE S H 1-1000-12</t>
  </si>
  <si>
    <t>ELLIPSE S H 1-1000-13</t>
  </si>
  <si>
    <t>ELLIPSE S H 1-1000-14</t>
  </si>
  <si>
    <t>ELLIPSE S H 1-1000-15</t>
  </si>
  <si>
    <t>ELLIPSE S H 2-1000-3</t>
  </si>
  <si>
    <t>ELLIPSE S H 2-1000-4</t>
  </si>
  <si>
    <t>ELLIPSE S H 2-1000-5</t>
  </si>
  <si>
    <t>ELLIPSE S H 2-1000-6</t>
  </si>
  <si>
    <t>ELLIPSE S H 2-1000-7</t>
  </si>
  <si>
    <t>ELLIPSE S H 2-1000-8</t>
  </si>
  <si>
    <t>ELLIPSE S H 2-1000-9</t>
  </si>
  <si>
    <t>ELLIPSE S H 2-1000-10</t>
  </si>
  <si>
    <t>ELLIPSE S H 2-1000-11</t>
  </si>
  <si>
    <t>ELLIPSE S H 2-1000-12</t>
  </si>
  <si>
    <t>ELLIPSE S H 2-1000-13</t>
  </si>
  <si>
    <t>ELLIPSE S H 2-1000-14</t>
  </si>
  <si>
    <t>ELLIPSE S H 2-1000-15</t>
  </si>
  <si>
    <t>ELLIPSE S H 1-1250</t>
  </si>
  <si>
    <t>ELLIPSE S H 2-1250</t>
  </si>
  <si>
    <t>ELLIPSE S H 1-1250-3</t>
  </si>
  <si>
    <t>ELLIPSE S H 1-1250-4</t>
  </si>
  <si>
    <t>ELLIPSE S H 1-1250-5</t>
  </si>
  <si>
    <t>ELLIPSE S H 1-1250-6</t>
  </si>
  <si>
    <t>ELLIPSE S H 1-1250-7</t>
  </si>
  <si>
    <t>ELLIPSE S H 1-1250-8</t>
  </si>
  <si>
    <t>ELLIPSE S H 1-1250-9</t>
  </si>
  <si>
    <t>ELLIPSE S H 1-1250-10</t>
  </si>
  <si>
    <t>ELLIPSE S H 1-1250-11</t>
  </si>
  <si>
    <t>ELLIPSE S H 1-1250-12</t>
  </si>
  <si>
    <t>ELLIPSE S H 1-1250-13</t>
  </si>
  <si>
    <t>ELLIPSE S H 1-1250-14</t>
  </si>
  <si>
    <t>ELLIPSE S H 1-1250-15</t>
  </si>
  <si>
    <t>ELLIPSE S H 2-1250-3</t>
  </si>
  <si>
    <t>ELLIPSE S H 2-1250-4</t>
  </si>
  <si>
    <t>ELLIPSE S H 2-1250-5</t>
  </si>
  <si>
    <t>ELLIPSE S H 2-1250-6</t>
  </si>
  <si>
    <t>ELLIPSE S H 2-1250-7</t>
  </si>
  <si>
    <t>ELLIPSE S H 2-1250-8</t>
  </si>
  <si>
    <t>ELLIPSE S H 2-1250-9</t>
  </si>
  <si>
    <t>ELLIPSE S H 2-1250-10</t>
  </si>
  <si>
    <t>ELLIPSE S H 2-1250-11</t>
  </si>
  <si>
    <t>ELLIPSE S H 2-1250-12</t>
  </si>
  <si>
    <t>ELLIPSE S H 1-1500</t>
  </si>
  <si>
    <t>ELLIPSE S H 2-1500</t>
  </si>
  <si>
    <t>ELLIPSE S H 1-1500-3</t>
  </si>
  <si>
    <t>ELLIPSE S H 1-1500-4</t>
  </si>
  <si>
    <t>ELLIPSE S H 1-1500-5</t>
  </si>
  <si>
    <t>ELLIPSE S H 1-1500-6</t>
  </si>
  <si>
    <t>ELLIPSE S H 1-1500-7</t>
  </si>
  <si>
    <t>ELLIPSE S H 1-1500-8</t>
  </si>
  <si>
    <t>ELLIPSE S H 1-1500-9</t>
  </si>
  <si>
    <t>ELLIPSE S H 1-1500-10</t>
  </si>
  <si>
    <t>ELLIPSE S H 1-1500-11</t>
  </si>
  <si>
    <t>ELLIPSE S H 1-1500-12</t>
  </si>
  <si>
    <t>ELLIPSE S H 1-1500-13</t>
  </si>
  <si>
    <t>ELLIPSE S H 1-1500-14</t>
  </si>
  <si>
    <t>ELLIPSE S H 1-1500-15</t>
  </si>
  <si>
    <t>ELLIPSE S H 2-1500-3</t>
  </si>
  <si>
    <t>ELLIPSE S H 2-1500-4</t>
  </si>
  <si>
    <t>ELLIPSE S H 2-1500-5</t>
  </si>
  <si>
    <t>ELLIPSE S H 2-1500-6</t>
  </si>
  <si>
    <t>ELLIPSE S H 2-1500-7</t>
  </si>
  <si>
    <t>ELLIPSE S H 2-1500-8</t>
  </si>
  <si>
    <t>ELLIPSE S H 2-1500-9</t>
  </si>
  <si>
    <t>ELLIPSE S H 2-1500-10</t>
  </si>
  <si>
    <t>ELLIPSE S H 1-1750</t>
  </si>
  <si>
    <t>ELLIPSE S H 2-1750</t>
  </si>
  <si>
    <t>ELLIPSE S H 1-1750-3</t>
  </si>
  <si>
    <t>ELLIPSE S H 1-1750-4</t>
  </si>
  <si>
    <t>ELLIPSE S H 1-1750-5</t>
  </si>
  <si>
    <t>ELLIPSE S H 1-1750-6</t>
  </si>
  <si>
    <t>ELLIPSE S H 1-1750-7</t>
  </si>
  <si>
    <t>ELLIPSE S H 1-1750-8</t>
  </si>
  <si>
    <t>ELLIPSE S H 1-1750-9</t>
  </si>
  <si>
    <t>ELLIPSE S H 1-1750-10</t>
  </si>
  <si>
    <t>ELLIPSE S H 1-1750-11</t>
  </si>
  <si>
    <t>ELLIPSE S H 1-1750-12</t>
  </si>
  <si>
    <t>ELLIPSE S H 1-1750-13</t>
  </si>
  <si>
    <t>ELLIPSE S H 1-1750-14</t>
  </si>
  <si>
    <t>ELLIPSE S H 1-1750-15</t>
  </si>
  <si>
    <t>ELLIPSE S H 2-1750-3</t>
  </si>
  <si>
    <t>ELLIPSE S H 2-1750-4</t>
  </si>
  <si>
    <t>ELLIPSE S H 2-1750-5</t>
  </si>
  <si>
    <t>ELLIPSE S H 2-1750-6</t>
  </si>
  <si>
    <t>ELLIPSE S H 2-1750-7</t>
  </si>
  <si>
    <t>ELLIPSE S H 2-1750-8</t>
  </si>
  <si>
    <t>ELLIPSE S H 2-1750-9</t>
  </si>
  <si>
    <t>ELLIPSE S H 1-2000</t>
  </si>
  <si>
    <t>ELLIPSE S H 2-2000</t>
  </si>
  <si>
    <t>ELLIPSE S H 1-2000-3</t>
  </si>
  <si>
    <t>ELLIPSE S H 1-2000-4</t>
  </si>
  <si>
    <t>ELLIPSE S H 1-2000-5</t>
  </si>
  <si>
    <t>ELLIPSE S H 1-2000-6</t>
  </si>
  <si>
    <t>ELLIPSE S H 1-2000-7</t>
  </si>
  <si>
    <t>ELLIPSE S H 1-2000-8</t>
  </si>
  <si>
    <t>ELLIPSE S H 1-2000-9</t>
  </si>
  <si>
    <t>ELLIPSE S H 1-2000-10</t>
  </si>
  <si>
    <t>ELLIPSE S H 1-2000-11</t>
  </si>
  <si>
    <t>ELLIPSE S H 1-2000-12</t>
  </si>
  <si>
    <t>ELLIPSE S H 1-2000-13</t>
  </si>
  <si>
    <t>ELLIPSE S H 1-2000-14</t>
  </si>
  <si>
    <t>ELLIPSE S H 2-2000-3</t>
  </si>
  <si>
    <t>ELLIPSE S H 2-2000-4</t>
  </si>
  <si>
    <t>ELLIPSE S H 2-2000-5</t>
  </si>
  <si>
    <t>ELLIPSE S H 2-2000-6</t>
  </si>
  <si>
    <t>ELLIPSE S H 2-2000-7</t>
  </si>
  <si>
    <t>ELLIPSE S H 2-2000-8</t>
  </si>
  <si>
    <t>Кол-во секций</t>
  </si>
  <si>
    <t>Номинальный тепловой поток (∆T 70°С),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</si>
</sst>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8"/>
  <sheetViews>
    <sheetView topLeftCell="A13" workbookViewId="0">
      <selection activeCell="X25" sqref="X25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11</v>
      </c>
      <c r="C11" s="39"/>
      <c r="D11" s="39"/>
      <c r="E11" s="39"/>
      <c r="F11" s="39"/>
      <c r="G11" s="39"/>
      <c r="H11" s="39"/>
      <c r="J11" s="38" t="s">
        <v>12</v>
      </c>
      <c r="K11" s="39"/>
      <c r="L11" s="39"/>
      <c r="M11" s="39"/>
      <c r="N11" s="39"/>
      <c r="O11" s="39"/>
      <c r="P11" s="39"/>
    </row>
    <row r="12" spans="2:16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13</v>
      </c>
      <c r="C14" s="42">
        <v>300</v>
      </c>
      <c r="D14" s="43">
        <v>63</v>
      </c>
      <c r="E14" s="17">
        <v>3</v>
      </c>
      <c r="F14" s="18">
        <v>181</v>
      </c>
      <c r="G14" s="19">
        <v>114.02197909532075</v>
      </c>
      <c r="H14" s="20">
        <f>G14*POWER((($F$4+$F$6)/2-$F$8)/70,1.27)</f>
        <v>93.748893818566458</v>
      </c>
      <c r="I14" s="21"/>
      <c r="J14" s="16" t="s">
        <v>48</v>
      </c>
      <c r="K14" s="42">
        <v>300</v>
      </c>
      <c r="L14" s="43">
        <v>93</v>
      </c>
      <c r="M14" s="17">
        <v>3</v>
      </c>
      <c r="N14" s="18">
        <v>181</v>
      </c>
      <c r="O14" s="19">
        <v>205.18486497142723</v>
      </c>
      <c r="P14" s="20">
        <f>O14*POWER((($F$4+$F$6)/2-$F$8)/70,1.25)</f>
        <v>169.2239529994439</v>
      </c>
    </row>
    <row r="15" spans="2:16" x14ac:dyDescent="0.25">
      <c r="B15" s="16" t="s">
        <v>14</v>
      </c>
      <c r="C15" s="42"/>
      <c r="D15" s="43"/>
      <c r="E15" s="17">
        <v>4</v>
      </c>
      <c r="F15" s="18">
        <v>241</v>
      </c>
      <c r="G15" s="19">
        <v>154.14320005245156</v>
      </c>
      <c r="H15" s="20">
        <f>G15*POWER((($F$4+$F$6)/2-$F$8)/70,1.27)</f>
        <v>126.73656964409209</v>
      </c>
      <c r="I15" s="21"/>
      <c r="J15" s="16" t="s">
        <v>49</v>
      </c>
      <c r="K15" s="42"/>
      <c r="L15" s="43"/>
      <c r="M15" s="17">
        <v>4</v>
      </c>
      <c r="N15" s="18">
        <v>241</v>
      </c>
      <c r="O15" s="19">
        <v>270.75330774111126</v>
      </c>
      <c r="P15" s="20">
        <f>O15*POWER((($F$4+$F$6)/2-$F$8)/70,1.25)</f>
        <v>223.3008025714085</v>
      </c>
    </row>
    <row r="16" spans="2:16" x14ac:dyDescent="0.25">
      <c r="B16" s="16" t="s">
        <v>15</v>
      </c>
      <c r="C16" s="42"/>
      <c r="D16" s="43"/>
      <c r="E16" s="17">
        <v>5</v>
      </c>
      <c r="F16" s="18">
        <v>301</v>
      </c>
      <c r="G16" s="19">
        <v>194.75385566922111</v>
      </c>
      <c r="H16" s="20">
        <f t="shared" ref="H16:H48" si="0">G16*POWER((($F$4+$F$6)/2-$F$8)/70,1.27)</f>
        <v>160.12665874380968</v>
      </c>
      <c r="I16" s="21"/>
      <c r="J16" s="16" t="s">
        <v>50</v>
      </c>
      <c r="K16" s="42"/>
      <c r="L16" s="43"/>
      <c r="M16" s="17">
        <v>5</v>
      </c>
      <c r="N16" s="18">
        <v>301</v>
      </c>
      <c r="O16" s="19">
        <v>335.72627555867882</v>
      </c>
      <c r="P16" s="20">
        <f t="shared" ref="P16:P48" si="1">O16*POWER((($F$4+$F$6)/2-$F$8)/70,1.25)</f>
        <v>276.88654074817669</v>
      </c>
    </row>
    <row r="17" spans="2:16" x14ac:dyDescent="0.25">
      <c r="B17" s="16" t="s">
        <v>16</v>
      </c>
      <c r="C17" s="42"/>
      <c r="D17" s="43"/>
      <c r="E17" s="17">
        <v>6</v>
      </c>
      <c r="F17" s="18">
        <v>361</v>
      </c>
      <c r="G17" s="19">
        <v>235.75885319313088</v>
      </c>
      <c r="H17" s="20">
        <f t="shared" si="0"/>
        <v>193.84097583776156</v>
      </c>
      <c r="I17" s="21"/>
      <c r="J17" s="16" t="s">
        <v>51</v>
      </c>
      <c r="K17" s="42"/>
      <c r="L17" s="43"/>
      <c r="M17" s="17">
        <v>6</v>
      </c>
      <c r="N17" s="18">
        <v>361</v>
      </c>
      <c r="O17" s="19">
        <v>400.22861465032673</v>
      </c>
      <c r="P17" s="20">
        <f t="shared" si="1"/>
        <v>330.08413307702227</v>
      </c>
    </row>
    <row r="18" spans="2:16" x14ac:dyDescent="0.25">
      <c r="B18" s="16" t="s">
        <v>17</v>
      </c>
      <c r="C18" s="42"/>
      <c r="D18" s="43"/>
      <c r="E18" s="17">
        <v>7</v>
      </c>
      <c r="F18" s="18">
        <v>421</v>
      </c>
      <c r="G18" s="22">
        <v>277.09471705843464</v>
      </c>
      <c r="H18" s="20">
        <f t="shared" si="0"/>
        <v>227.82733130320631</v>
      </c>
      <c r="J18" s="16" t="s">
        <v>52</v>
      </c>
      <c r="K18" s="42"/>
      <c r="L18" s="43"/>
      <c r="M18" s="17">
        <v>7</v>
      </c>
      <c r="N18" s="18">
        <v>421</v>
      </c>
      <c r="O18" s="22">
        <v>464.34219087459581</v>
      </c>
      <c r="P18" s="20">
        <f t="shared" si="1"/>
        <v>382.96109752131895</v>
      </c>
    </row>
    <row r="19" spans="2:16" x14ac:dyDescent="0.25">
      <c r="B19" s="16" t="s">
        <v>18</v>
      </c>
      <c r="C19" s="42"/>
      <c r="D19" s="43"/>
      <c r="E19" s="17">
        <v>8</v>
      </c>
      <c r="F19" s="18">
        <v>481</v>
      </c>
      <c r="G19" s="22">
        <v>318.7159559956865</v>
      </c>
      <c r="H19" s="20">
        <f t="shared" si="0"/>
        <v>262.04832220938624</v>
      </c>
      <c r="J19" s="16" t="s">
        <v>53</v>
      </c>
      <c r="K19" s="42"/>
      <c r="L19" s="43"/>
      <c r="M19" s="17">
        <v>8</v>
      </c>
      <c r="N19" s="18">
        <v>481</v>
      </c>
      <c r="O19" s="22">
        <v>528.12482677174319</v>
      </c>
      <c r="P19" s="20">
        <f t="shared" si="1"/>
        <v>435.56512258302394</v>
      </c>
    </row>
    <row r="20" spans="2:16" x14ac:dyDescent="0.25">
      <c r="B20" s="16" t="s">
        <v>19</v>
      </c>
      <c r="C20" s="42"/>
      <c r="D20" s="43"/>
      <c r="E20" s="17">
        <v>9</v>
      </c>
      <c r="F20" s="18">
        <v>541</v>
      </c>
      <c r="G20" s="22">
        <v>360.5883155405287</v>
      </c>
      <c r="H20" s="20">
        <f t="shared" si="0"/>
        <v>296.47578452891497</v>
      </c>
      <c r="J20" s="16" t="s">
        <v>54</v>
      </c>
      <c r="K20" s="42"/>
      <c r="L20" s="43"/>
      <c r="M20" s="17">
        <v>9</v>
      </c>
      <c r="N20" s="18">
        <v>541</v>
      </c>
      <c r="O20" s="22">
        <v>591.61952746329257</v>
      </c>
      <c r="P20" s="20">
        <f t="shared" si="1"/>
        <v>487.9316762615166</v>
      </c>
    </row>
    <row r="21" spans="2:16" x14ac:dyDescent="0.25">
      <c r="B21" s="16" t="s">
        <v>20</v>
      </c>
      <c r="C21" s="42"/>
      <c r="D21" s="43"/>
      <c r="E21" s="17">
        <v>10</v>
      </c>
      <c r="F21" s="18">
        <v>601</v>
      </c>
      <c r="G21" s="22">
        <v>402.68504398728135</v>
      </c>
      <c r="H21" s="20">
        <f t="shared" si="0"/>
        <v>331.08772300407867</v>
      </c>
      <c r="J21" s="16" t="s">
        <v>55</v>
      </c>
      <c r="K21" s="42"/>
      <c r="L21" s="43"/>
      <c r="M21" s="17">
        <v>10</v>
      </c>
      <c r="N21" s="18">
        <v>601</v>
      </c>
      <c r="O21" s="22">
        <v>654.85951991281161</v>
      </c>
      <c r="P21" s="20">
        <f t="shared" si="1"/>
        <v>540.08816212831209</v>
      </c>
    </row>
    <row r="22" spans="2:16" ht="15.75" x14ac:dyDescent="0.25">
      <c r="B22" s="16" t="s">
        <v>21</v>
      </c>
      <c r="C22" s="42"/>
      <c r="D22" s="43"/>
      <c r="E22" s="17">
        <v>11</v>
      </c>
      <c r="F22" s="18">
        <v>661</v>
      </c>
      <c r="G22" s="22">
        <v>444.98465403696412</v>
      </c>
      <c r="H22" s="20">
        <f t="shared" si="0"/>
        <v>365.86647077339546</v>
      </c>
      <c r="I22" s="23"/>
      <c r="J22" s="16" t="s">
        <v>56</v>
      </c>
      <c r="K22" s="42"/>
      <c r="L22" s="43"/>
      <c r="M22" s="17">
        <v>11</v>
      </c>
      <c r="N22" s="18">
        <v>661</v>
      </c>
      <c r="O22" s="22">
        <v>717.87124002891915</v>
      </c>
      <c r="P22" s="20">
        <f t="shared" si="1"/>
        <v>592.05638290730167</v>
      </c>
    </row>
    <row r="23" spans="2:16" x14ac:dyDescent="0.25">
      <c r="B23" s="16" t="s">
        <v>22</v>
      </c>
      <c r="C23" s="42"/>
      <c r="D23" s="43"/>
      <c r="E23" s="17">
        <v>12</v>
      </c>
      <c r="F23" s="18">
        <v>721</v>
      </c>
      <c r="G23" s="22">
        <v>487.46949754726046</v>
      </c>
      <c r="H23" s="20">
        <f t="shared" si="0"/>
        <v>400.79751753075385</v>
      </c>
      <c r="J23" s="16" t="s">
        <v>57</v>
      </c>
      <c r="K23" s="42"/>
      <c r="L23" s="43"/>
      <c r="M23" s="17">
        <v>12</v>
      </c>
      <c r="N23" s="18">
        <v>721</v>
      </c>
      <c r="O23" s="22">
        <v>780.67621609043022</v>
      </c>
      <c r="P23" s="20">
        <f t="shared" si="1"/>
        <v>643.85409380885551</v>
      </c>
    </row>
    <row r="24" spans="2:16" x14ac:dyDescent="0.25">
      <c r="B24" s="16" t="s">
        <v>23</v>
      </c>
      <c r="C24" s="42"/>
      <c r="D24" s="43"/>
      <c r="E24" s="17">
        <v>13</v>
      </c>
      <c r="F24" s="18">
        <v>781</v>
      </c>
      <c r="G24" s="22">
        <v>530.12481402882099</v>
      </c>
      <c r="H24" s="20">
        <f t="shared" si="0"/>
        <v>435.86872719888413</v>
      </c>
      <c r="J24" s="16" t="s">
        <v>58</v>
      </c>
      <c r="K24" s="42"/>
      <c r="L24" s="43"/>
      <c r="M24" s="17">
        <v>13</v>
      </c>
      <c r="N24" s="18">
        <v>781</v>
      </c>
      <c r="O24" s="22">
        <v>843.29231517417907</v>
      </c>
      <c r="P24" s="20">
        <f t="shared" si="1"/>
        <v>695.49603050741462</v>
      </c>
    </row>
    <row r="25" spans="2:16" x14ac:dyDescent="0.25">
      <c r="B25" s="16" t="s">
        <v>24</v>
      </c>
      <c r="C25" s="42"/>
      <c r="D25" s="43"/>
      <c r="E25" s="17">
        <v>14</v>
      </c>
      <c r="F25" s="18">
        <v>841</v>
      </c>
      <c r="G25" s="22">
        <v>572.93807069388561</v>
      </c>
      <c r="H25" s="20">
        <f t="shared" si="0"/>
        <v>471.06979531720526</v>
      </c>
      <c r="J25" s="16" t="s">
        <v>59</v>
      </c>
      <c r="K25" s="42"/>
      <c r="L25" s="43"/>
      <c r="M25" s="17">
        <v>14</v>
      </c>
      <c r="N25" s="18">
        <v>841</v>
      </c>
      <c r="O25" s="22">
        <v>905.73460086013824</v>
      </c>
      <c r="P25" s="20">
        <f t="shared" si="1"/>
        <v>746.99461652432217</v>
      </c>
    </row>
    <row r="26" spans="2:16" x14ac:dyDescent="0.25">
      <c r="B26" s="16" t="s">
        <v>25</v>
      </c>
      <c r="C26" s="42"/>
      <c r="D26" s="43"/>
      <c r="E26" s="17">
        <v>15</v>
      </c>
      <c r="F26" s="18">
        <v>901</v>
      </c>
      <c r="G26" s="22">
        <v>615.8984900804063</v>
      </c>
      <c r="H26" s="20">
        <f t="shared" si="0"/>
        <v>506.39186065428464</v>
      </c>
      <c r="J26" s="16" t="s">
        <v>60</v>
      </c>
      <c r="K26" s="42"/>
      <c r="L26" s="43"/>
      <c r="M26" s="17">
        <v>15</v>
      </c>
      <c r="N26" s="18">
        <v>901</v>
      </c>
      <c r="O26" s="22">
        <v>968.0159427484848</v>
      </c>
      <c r="P26" s="20">
        <f t="shared" si="1"/>
        <v>798.36046592029743</v>
      </c>
    </row>
    <row r="27" spans="2:16" x14ac:dyDescent="0.25">
      <c r="B27" s="16" t="s">
        <v>26</v>
      </c>
      <c r="C27" s="42"/>
      <c r="D27" s="43"/>
      <c r="E27" s="17">
        <v>16</v>
      </c>
      <c r="F27" s="18">
        <v>961</v>
      </c>
      <c r="G27" s="22">
        <v>658.99670288198865</v>
      </c>
      <c r="H27" s="20">
        <f t="shared" si="0"/>
        <v>541.82721976454707</v>
      </c>
      <c r="J27" s="16" t="s">
        <v>61</v>
      </c>
      <c r="K27" s="42"/>
      <c r="L27" s="43"/>
      <c r="M27" s="17">
        <v>16</v>
      </c>
      <c r="N27" s="18">
        <v>961</v>
      </c>
      <c r="O27" s="22">
        <v>1030.1474614647268</v>
      </c>
      <c r="P27" s="20">
        <f t="shared" si="1"/>
        <v>849.60275030850289</v>
      </c>
    </row>
    <row r="28" spans="2:16" x14ac:dyDescent="0.25">
      <c r="B28" s="16" t="s">
        <v>27</v>
      </c>
      <c r="C28" s="42"/>
      <c r="D28" s="43"/>
      <c r="E28" s="17">
        <v>17</v>
      </c>
      <c r="F28" s="18">
        <v>1021</v>
      </c>
      <c r="G28" s="22">
        <v>702.22448698730852</v>
      </c>
      <c r="H28" s="20">
        <f t="shared" si="0"/>
        <v>577.36911242643168</v>
      </c>
      <c r="J28" s="16" t="s">
        <v>62</v>
      </c>
      <c r="K28" s="42"/>
      <c r="L28" s="43"/>
      <c r="M28" s="17">
        <v>17</v>
      </c>
      <c r="N28" s="18">
        <v>1021</v>
      </c>
      <c r="O28" s="22">
        <v>1092.1388611173629</v>
      </c>
      <c r="P28" s="20">
        <f t="shared" si="1"/>
        <v>900.72947304532988</v>
      </c>
    </row>
    <row r="29" spans="2:16" x14ac:dyDescent="0.25">
      <c r="B29" s="16" t="s">
        <v>28</v>
      </c>
      <c r="C29" s="42"/>
      <c r="D29" s="43"/>
      <c r="E29" s="17">
        <v>18</v>
      </c>
      <c r="F29" s="18">
        <v>1081</v>
      </c>
      <c r="G29" s="22">
        <v>745.57456747535571</v>
      </c>
      <c r="H29" s="20">
        <f t="shared" si="0"/>
        <v>613.01155719844166</v>
      </c>
      <c r="J29" s="16" t="s">
        <v>63</v>
      </c>
      <c r="K29" s="42"/>
      <c r="L29" s="43"/>
      <c r="M29" s="17">
        <v>18</v>
      </c>
      <c r="N29" s="18">
        <v>1081</v>
      </c>
      <c r="O29" s="22">
        <v>1153.9986826498503</v>
      </c>
      <c r="P29" s="20">
        <f t="shared" si="1"/>
        <v>951.74767817963811</v>
      </c>
    </row>
    <row r="30" spans="2:16" x14ac:dyDescent="0.25">
      <c r="B30" s="16" t="s">
        <v>29</v>
      </c>
      <c r="C30" s="42"/>
      <c r="D30" s="43"/>
      <c r="E30" s="17">
        <v>19</v>
      </c>
      <c r="F30" s="18">
        <v>1141</v>
      </c>
      <c r="G30" s="22">
        <v>789.04046071223797</v>
      </c>
      <c r="H30" s="20">
        <f t="shared" si="0"/>
        <v>648.74922323550527</v>
      </c>
      <c r="J30" s="16" t="s">
        <v>64</v>
      </c>
      <c r="K30" s="42"/>
      <c r="L30" s="43"/>
      <c r="M30" s="17">
        <v>19</v>
      </c>
      <c r="N30" s="18">
        <v>1141</v>
      </c>
      <c r="O30" s="22">
        <v>1215.7345002767286</v>
      </c>
      <c r="P30" s="20">
        <f t="shared" si="1"/>
        <v>1002.6636124612817</v>
      </c>
    </row>
    <row r="31" spans="2:16" x14ac:dyDescent="0.25">
      <c r="B31" s="16" t="s">
        <v>30</v>
      </c>
      <c r="C31" s="42"/>
      <c r="D31" s="43"/>
      <c r="E31" s="17">
        <v>20</v>
      </c>
      <c r="F31" s="18">
        <v>1201</v>
      </c>
      <c r="G31" s="22">
        <v>832.6163510028299</v>
      </c>
      <c r="H31" s="20">
        <f t="shared" si="0"/>
        <v>684.57732887193742</v>
      </c>
      <c r="J31" s="16" t="s">
        <v>65</v>
      </c>
      <c r="K31" s="42"/>
      <c r="L31" s="43"/>
      <c r="M31" s="17">
        <v>20</v>
      </c>
      <c r="N31" s="18">
        <v>1201</v>
      </c>
      <c r="O31" s="22">
        <v>1277.3530761237187</v>
      </c>
      <c r="P31" s="20">
        <f t="shared" si="1"/>
        <v>1053.482852878823</v>
      </c>
    </row>
    <row r="32" spans="2:16" x14ac:dyDescent="0.25">
      <c r="B32" s="16" t="s">
        <v>31</v>
      </c>
      <c r="C32" s="42"/>
      <c r="D32" s="43"/>
      <c r="E32" s="17">
        <v>21</v>
      </c>
      <c r="F32" s="18">
        <v>1261</v>
      </c>
      <c r="G32" s="22">
        <v>876.29699170324932</v>
      </c>
      <c r="H32" s="20">
        <f t="shared" si="0"/>
        <v>720.49156031609778</v>
      </c>
      <c r="J32" s="16" t="s">
        <v>66</v>
      </c>
      <c r="K32" s="42"/>
      <c r="L32" s="43"/>
      <c r="M32" s="17">
        <v>21</v>
      </c>
      <c r="N32" s="18">
        <v>1261</v>
      </c>
      <c r="O32" s="22">
        <v>1338.8604836168265</v>
      </c>
      <c r="P32" s="20">
        <f t="shared" si="1"/>
        <v>1104.2104084233354</v>
      </c>
    </row>
    <row r="33" spans="2:16" x14ac:dyDescent="0.25">
      <c r="B33" s="16" t="s">
        <v>32</v>
      </c>
      <c r="C33" s="42"/>
      <c r="D33" s="43"/>
      <c r="E33" s="17">
        <v>22</v>
      </c>
      <c r="F33" s="18">
        <v>1321</v>
      </c>
      <c r="G33" s="22">
        <v>920.07762500416095</v>
      </c>
      <c r="H33" s="20">
        <f t="shared" si="0"/>
        <v>756.48800569620789</v>
      </c>
      <c r="J33" s="16" t="s">
        <v>67</v>
      </c>
      <c r="K33" s="42"/>
      <c r="L33" s="43"/>
      <c r="M33" s="17">
        <v>22</v>
      </c>
      <c r="N33" s="18">
        <v>1321</v>
      </c>
      <c r="O33" s="22">
        <v>1400.2622071276835</v>
      </c>
      <c r="P33" s="20">
        <f t="shared" si="1"/>
        <v>1154.850802269797</v>
      </c>
    </row>
    <row r="34" spans="2:16" x14ac:dyDescent="0.25">
      <c r="B34" s="16" t="s">
        <v>33</v>
      </c>
      <c r="C34" s="42"/>
      <c r="D34" s="43"/>
      <c r="E34" s="17">
        <v>23</v>
      </c>
      <c r="F34" s="18">
        <v>1381</v>
      </c>
      <c r="G34" s="22">
        <v>963.95391616760628</v>
      </c>
      <c r="H34" s="20">
        <f t="shared" si="0"/>
        <v>792.56310098985853</v>
      </c>
      <c r="J34" s="16" t="s">
        <v>68</v>
      </c>
      <c r="K34" s="42"/>
      <c r="L34" s="43"/>
      <c r="M34" s="17">
        <v>23</v>
      </c>
      <c r="N34" s="18">
        <v>1381</v>
      </c>
      <c r="O34" s="22">
        <v>1461.5632233185827</v>
      </c>
      <c r="P34" s="20">
        <f t="shared" si="1"/>
        <v>1205.4081388655125</v>
      </c>
    </row>
    <row r="35" spans="2:16" x14ac:dyDescent="0.25">
      <c r="B35" s="16" t="s">
        <v>34</v>
      </c>
      <c r="C35" s="42"/>
      <c r="D35" s="43"/>
      <c r="E35" s="17">
        <v>24</v>
      </c>
      <c r="F35" s="18">
        <v>1441</v>
      </c>
      <c r="G35" s="22">
        <v>1007.9218990954195</v>
      </c>
      <c r="H35" s="20">
        <f t="shared" si="0"/>
        <v>828.71358527035159</v>
      </c>
      <c r="J35" s="16" t="s">
        <v>69</v>
      </c>
      <c r="K35" s="42"/>
      <c r="L35" s="43"/>
      <c r="M35" s="17">
        <v>24</v>
      </c>
      <c r="N35" s="18">
        <v>1441</v>
      </c>
      <c r="O35" s="22">
        <v>1522.7680681995807</v>
      </c>
      <c r="P35" s="20">
        <f t="shared" si="1"/>
        <v>1255.8861592347173</v>
      </c>
    </row>
    <row r="36" spans="2:16" x14ac:dyDescent="0.25">
      <c r="B36" s="16" t="s">
        <v>35</v>
      </c>
      <c r="C36" s="42"/>
      <c r="D36" s="43"/>
      <c r="E36" s="17">
        <v>25</v>
      </c>
      <c r="F36" s="18">
        <v>1501</v>
      </c>
      <c r="G36" s="22">
        <v>1051.9779308841439</v>
      </c>
      <c r="H36" s="20">
        <f t="shared" si="0"/>
        <v>864.93646334174275</v>
      </c>
      <c r="J36" s="16" t="s">
        <v>70</v>
      </c>
      <c r="K36" s="42"/>
      <c r="L36" s="43"/>
      <c r="M36" s="17">
        <v>25</v>
      </c>
      <c r="N36" s="18">
        <v>1501</v>
      </c>
      <c r="O36" s="22">
        <v>1583.8808928993278</v>
      </c>
      <c r="P36" s="20">
        <f t="shared" si="1"/>
        <v>1306.2882869749549</v>
      </c>
    </row>
    <row r="37" spans="2:16" x14ac:dyDescent="0.25">
      <c r="B37" s="16" t="s">
        <v>36</v>
      </c>
      <c r="C37" s="42"/>
      <c r="D37" s="43"/>
      <c r="E37" s="17">
        <v>26</v>
      </c>
      <c r="F37" s="18">
        <v>1561</v>
      </c>
      <c r="G37" s="22">
        <v>1096.1186535814625</v>
      </c>
      <c r="H37" s="20">
        <f t="shared" si="0"/>
        <v>901.22897429497107</v>
      </c>
      <c r="J37" s="16" t="s">
        <v>71</v>
      </c>
      <c r="K37" s="42"/>
      <c r="L37" s="43"/>
      <c r="M37" s="17">
        <v>26</v>
      </c>
      <c r="N37" s="18">
        <v>1561</v>
      </c>
      <c r="O37" s="22">
        <v>1644.905510425576</v>
      </c>
      <c r="P37" s="20">
        <f t="shared" si="1"/>
        <v>1356.6176668222886</v>
      </c>
    </row>
    <row r="38" spans="2:16" x14ac:dyDescent="0.25">
      <c r="B38" s="16" t="s">
        <v>37</v>
      </c>
      <c r="C38" s="42"/>
      <c r="D38" s="43"/>
      <c r="E38" s="17">
        <v>27</v>
      </c>
      <c r="F38" s="18">
        <v>1621</v>
      </c>
      <c r="G38" s="22">
        <v>1140.3409617689381</v>
      </c>
      <c r="H38" s="20">
        <f t="shared" si="0"/>
        <v>937.58856485438207</v>
      </c>
      <c r="J38" s="16" t="s">
        <v>72</v>
      </c>
      <c r="K38" s="42"/>
      <c r="L38" s="43"/>
      <c r="M38" s="17">
        <v>27</v>
      </c>
      <c r="N38" s="18">
        <v>1621</v>
      </c>
      <c r="O38" s="22">
        <v>1705.8454351622395</v>
      </c>
      <c r="P38" s="20">
        <f t="shared" si="1"/>
        <v>1406.8771972260679</v>
      </c>
    </row>
    <row r="39" spans="2:16" x14ac:dyDescent="0.25">
      <c r="B39" s="16" t="s">
        <v>38</v>
      </c>
      <c r="C39" s="42"/>
      <c r="D39" s="43"/>
      <c r="E39" s="17">
        <v>28</v>
      </c>
      <c r="F39" s="18">
        <v>1681</v>
      </c>
      <c r="G39" s="22">
        <v>1184.641974899896</v>
      </c>
      <c r="H39" s="20">
        <f t="shared" si="0"/>
        <v>974.01286663392841</v>
      </c>
      <c r="J39" s="16" t="s">
        <v>73</v>
      </c>
      <c r="K39" s="42"/>
      <c r="L39" s="43"/>
      <c r="M39" s="17">
        <v>28</v>
      </c>
      <c r="N39" s="18">
        <v>1681</v>
      </c>
      <c r="O39" s="22">
        <v>1766.7039164589419</v>
      </c>
      <c r="P39" s="20">
        <f t="shared" si="1"/>
        <v>1457.0695580515353</v>
      </c>
    </row>
    <row r="40" spans="2:16" x14ac:dyDescent="0.25">
      <c r="B40" s="16" t="s">
        <v>39</v>
      </c>
      <c r="C40" s="42"/>
      <c r="D40" s="43"/>
      <c r="E40" s="17">
        <v>29</v>
      </c>
      <c r="F40" s="18">
        <v>1741</v>
      </c>
      <c r="G40" s="22">
        <v>1229.0190135495181</v>
      </c>
      <c r="H40" s="20">
        <f t="shared" si="0"/>
        <v>1010.4996766099936</v>
      </c>
      <c r="J40" s="16" t="s">
        <v>74</v>
      </c>
      <c r="K40" s="42"/>
      <c r="L40" s="43"/>
      <c r="M40" s="17">
        <v>29</v>
      </c>
      <c r="N40" s="18">
        <v>1741</v>
      </c>
      <c r="O40" s="22">
        <v>1827.4839673763745</v>
      </c>
      <c r="P40" s="20">
        <f t="shared" si="1"/>
        <v>1507.1972342872446</v>
      </c>
    </row>
    <row r="41" spans="2:16" x14ac:dyDescent="0.25">
      <c r="B41" s="16" t="s">
        <v>40</v>
      </c>
      <c r="C41" s="42"/>
      <c r="D41" s="43"/>
      <c r="E41" s="17">
        <v>30</v>
      </c>
      <c r="F41" s="18">
        <v>1801</v>
      </c>
      <c r="G41" s="22">
        <v>1273.4695789076718</v>
      </c>
      <c r="H41" s="20">
        <f t="shared" si="0"/>
        <v>1047.046940260391</v>
      </c>
      <c r="J41" s="16" t="s">
        <v>75</v>
      </c>
      <c r="K41" s="42"/>
      <c r="L41" s="43"/>
      <c r="M41" s="17">
        <v>30</v>
      </c>
      <c r="N41" s="18">
        <v>1801</v>
      </c>
      <c r="O41" s="22">
        <v>1888.1883894292441</v>
      </c>
      <c r="P41" s="20">
        <f t="shared" si="1"/>
        <v>1557.2625364515329</v>
      </c>
    </row>
    <row r="42" spans="2:16" x14ac:dyDescent="0.25">
      <c r="B42" s="16" t="s">
        <v>41</v>
      </c>
      <c r="C42" s="42"/>
      <c r="D42" s="43"/>
      <c r="E42" s="17">
        <v>31</v>
      </c>
      <c r="F42" s="18">
        <v>1861</v>
      </c>
      <c r="G42" s="22">
        <v>1317.9913349781191</v>
      </c>
      <c r="H42" s="20">
        <f t="shared" si="0"/>
        <v>1083.6527369285509</v>
      </c>
      <c r="J42" s="16" t="s">
        <v>76</v>
      </c>
      <c r="K42" s="42"/>
      <c r="L42" s="43"/>
      <c r="M42" s="17">
        <v>31</v>
      </c>
      <c r="N42" s="18">
        <v>1861</v>
      </c>
      <c r="O42" s="22">
        <v>1948.8197939991358</v>
      </c>
      <c r="P42" s="20">
        <f t="shared" si="1"/>
        <v>1607.267618252544</v>
      </c>
    </row>
    <row r="43" spans="2:16" x14ac:dyDescent="0.25">
      <c r="B43" s="16" t="s">
        <v>42</v>
      </c>
      <c r="C43" s="42"/>
      <c r="D43" s="43"/>
      <c r="E43" s="17">
        <v>32</v>
      </c>
      <c r="F43" s="18">
        <v>1921</v>
      </c>
      <c r="G43" s="22">
        <v>1362.5820930509351</v>
      </c>
      <c r="H43" s="20">
        <f t="shared" si="0"/>
        <v>1120.3152670567388</v>
      </c>
      <c r="J43" s="16" t="s">
        <v>77</v>
      </c>
      <c r="K43" s="42"/>
      <c r="L43" s="43"/>
      <c r="M43" s="17">
        <v>32</v>
      </c>
      <c r="N43" s="18">
        <v>1921</v>
      </c>
      <c r="O43" s="22">
        <v>2009.3806209585298</v>
      </c>
      <c r="P43" s="20">
        <f t="shared" si="1"/>
        <v>1657.2144919481798</v>
      </c>
    </row>
    <row r="44" spans="2:16" x14ac:dyDescent="0.25">
      <c r="B44" s="16" t="s">
        <v>43</v>
      </c>
      <c r="C44" s="42"/>
      <c r="D44" s="43"/>
      <c r="E44" s="17">
        <v>33</v>
      </c>
      <c r="F44" s="18">
        <v>1981</v>
      </c>
      <c r="G44" s="22">
        <v>1407.2397980957221</v>
      </c>
      <c r="H44" s="20">
        <f t="shared" si="0"/>
        <v>1157.0328409985545</v>
      </c>
      <c r="J44" s="16" t="s">
        <v>78</v>
      </c>
      <c r="K44" s="42"/>
      <c r="L44" s="43"/>
      <c r="M44" s="17">
        <v>33</v>
      </c>
      <c r="N44" s="18">
        <v>1981</v>
      </c>
      <c r="O44" s="22">
        <v>2069.8731549451218</v>
      </c>
      <c r="P44" s="20">
        <f t="shared" si="1"/>
        <v>1707.1050417681668</v>
      </c>
    </row>
    <row r="45" spans="2:16" x14ac:dyDescent="0.25">
      <c r="B45" s="16" t="s">
        <v>44</v>
      </c>
      <c r="C45" s="42"/>
      <c r="D45" s="43"/>
      <c r="E45" s="17">
        <v>34</v>
      </c>
      <c r="F45" s="18">
        <v>2041</v>
      </c>
      <c r="G45" s="22">
        <v>1451.9625167868764</v>
      </c>
      <c r="H45" s="20">
        <f t="shared" si="0"/>
        <v>1193.8038691733032</v>
      </c>
      <c r="J45" s="16" t="s">
        <v>79</v>
      </c>
      <c r="K45" s="42"/>
      <c r="L45" s="43"/>
      <c r="M45" s="17">
        <v>34</v>
      </c>
      <c r="N45" s="18">
        <v>2041</v>
      </c>
      <c r="O45" s="22">
        <v>2130.2995396451688</v>
      </c>
      <c r="P45" s="20">
        <f t="shared" si="1"/>
        <v>1756.9410356940882</v>
      </c>
    </row>
    <row r="46" spans="2:16" x14ac:dyDescent="0.25">
      <c r="B46" s="16" t="s">
        <v>45</v>
      </c>
      <c r="C46" s="42"/>
      <c r="D46" s="43"/>
      <c r="E46" s="17">
        <v>35</v>
      </c>
      <c r="F46" s="18">
        <v>2101</v>
      </c>
      <c r="G46" s="22">
        <v>1496.7484269228137</v>
      </c>
      <c r="H46" s="20">
        <f t="shared" si="0"/>
        <v>1230.6268533664809</v>
      </c>
      <c r="J46" s="16" t="s">
        <v>80</v>
      </c>
      <c r="K46" s="42"/>
      <c r="L46" s="43"/>
      <c r="M46" s="17">
        <v>35</v>
      </c>
      <c r="N46" s="18">
        <v>2101</v>
      </c>
      <c r="O46" s="22">
        <v>2190.6617903808942</v>
      </c>
      <c r="P46" s="20">
        <f t="shared" si="1"/>
        <v>1806.7241358407073</v>
      </c>
    </row>
    <row r="47" spans="2:16" x14ac:dyDescent="0.25">
      <c r="B47" s="16" t="s">
        <v>46</v>
      </c>
      <c r="C47" s="42"/>
      <c r="D47" s="43"/>
      <c r="E47" s="17">
        <v>36</v>
      </c>
      <c r="F47" s="18">
        <v>2161</v>
      </c>
      <c r="G47" s="22">
        <v>1541.5958080416096</v>
      </c>
      <c r="H47" s="20">
        <f t="shared" si="0"/>
        <v>1267.5003790139526</v>
      </c>
      <c r="J47" s="16" t="s">
        <v>81</v>
      </c>
      <c r="K47" s="42"/>
      <c r="L47" s="43"/>
      <c r="M47" s="17">
        <v>36</v>
      </c>
      <c r="N47" s="18">
        <v>2161</v>
      </c>
      <c r="O47" s="22">
        <v>2250.9618052460542</v>
      </c>
      <c r="P47" s="20">
        <f t="shared" si="1"/>
        <v>1856.4559076399019</v>
      </c>
    </row>
    <row r="48" spans="2:16" x14ac:dyDescent="0.25">
      <c r="B48" s="16" t="s">
        <v>47</v>
      </c>
      <c r="C48" s="42"/>
      <c r="D48" s="43"/>
      <c r="E48" s="17">
        <v>37</v>
      </c>
      <c r="F48" s="18">
        <v>2221</v>
      </c>
      <c r="G48" s="22">
        <v>1586.5030330682368</v>
      </c>
      <c r="H48" s="20">
        <f t="shared" si="0"/>
        <v>1304.4231083343079</v>
      </c>
      <c r="J48" s="16" t="s">
        <v>82</v>
      </c>
      <c r="K48" s="42"/>
      <c r="L48" s="43"/>
      <c r="M48" s="17">
        <v>37</v>
      </c>
      <c r="N48" s="18">
        <v>2221</v>
      </c>
      <c r="O48" s="22">
        <v>2311.2013749928406</v>
      </c>
      <c r="P48" s="20">
        <f t="shared" si="1"/>
        <v>1906.1378279947801</v>
      </c>
    </row>
  </sheetData>
  <mergeCells count="20">
    <mergeCell ref="C14:C48"/>
    <mergeCell ref="D14:D48"/>
    <mergeCell ref="K14:K48"/>
    <mergeCell ref="L14:L48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8"/>
  <sheetViews>
    <sheetView topLeftCell="A22" workbookViewId="0">
      <selection activeCell="C54" sqref="C54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83</v>
      </c>
      <c r="C11" s="39"/>
      <c r="D11" s="39"/>
      <c r="E11" s="39"/>
      <c r="F11" s="39"/>
      <c r="G11" s="39"/>
      <c r="H11" s="39"/>
      <c r="J11" s="38" t="s">
        <v>84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85</v>
      </c>
      <c r="C14" s="42">
        <v>500</v>
      </c>
      <c r="D14" s="43">
        <v>63</v>
      </c>
      <c r="E14" s="17">
        <v>3</v>
      </c>
      <c r="F14" s="18">
        <v>181</v>
      </c>
      <c r="G14" s="19">
        <v>190.03768597409552</v>
      </c>
      <c r="H14" s="20">
        <f>G14*POWER((($F$4+$F$6)/2-$F$8)/70,1.27)</f>
        <v>156.24902308543324</v>
      </c>
      <c r="I14" s="21"/>
      <c r="J14" s="16" t="s">
        <v>120</v>
      </c>
      <c r="K14" s="44">
        <v>500</v>
      </c>
      <c r="L14" s="47">
        <v>93</v>
      </c>
      <c r="M14" s="17">
        <v>3</v>
      </c>
      <c r="N14" s="18">
        <v>181</v>
      </c>
      <c r="O14" s="19">
        <v>341.96516378982136</v>
      </c>
      <c r="P14" s="20">
        <f>O14*POWER((($F$4+$F$6)/2-$F$8)/70,1.25)</f>
        <v>282.0319949654878</v>
      </c>
    </row>
    <row r="15" spans="2:16" x14ac:dyDescent="0.25">
      <c r="B15" s="16" t="s">
        <v>86</v>
      </c>
      <c r="C15" s="42"/>
      <c r="D15" s="43"/>
      <c r="E15" s="17">
        <v>4</v>
      </c>
      <c r="F15" s="18">
        <v>241</v>
      </c>
      <c r="G15" s="19">
        <v>256.90675849540753</v>
      </c>
      <c r="H15" s="20">
        <f>G15*POWER((($F$4+$F$6)/2-$F$8)/70,1.27)</f>
        <v>211.22878777015063</v>
      </c>
      <c r="I15" s="21"/>
      <c r="J15" s="16" t="s">
        <v>121</v>
      </c>
      <c r="K15" s="45"/>
      <c r="L15" s="48"/>
      <c r="M15" s="17">
        <v>4</v>
      </c>
      <c r="N15" s="18">
        <v>241</v>
      </c>
      <c r="O15" s="19">
        <v>451.24283041645526</v>
      </c>
      <c r="P15" s="20">
        <f>O15*POWER((($F$4+$F$6)/2-$F$8)/70,1.25)</f>
        <v>372.15754454581156</v>
      </c>
    </row>
    <row r="16" spans="2:16" x14ac:dyDescent="0.25">
      <c r="B16" s="16" t="s">
        <v>87</v>
      </c>
      <c r="C16" s="42"/>
      <c r="D16" s="43"/>
      <c r="E16" s="17">
        <v>5</v>
      </c>
      <c r="F16" s="18">
        <v>301</v>
      </c>
      <c r="G16" s="19">
        <v>324.59155997434016</v>
      </c>
      <c r="H16" s="20">
        <f t="shared" ref="H16:H48" si="0">G16*POWER((($F$4+$F$6)/2-$F$8)/70,1.27)</f>
        <v>266.87924496555291</v>
      </c>
      <c r="I16" s="21"/>
      <c r="J16" s="16" t="s">
        <v>122</v>
      </c>
      <c r="K16" s="45"/>
      <c r="L16" s="48"/>
      <c r="M16" s="17">
        <v>5</v>
      </c>
      <c r="N16" s="18">
        <v>301</v>
      </c>
      <c r="O16" s="19">
        <v>559.52806668248934</v>
      </c>
      <c r="P16" s="20">
        <f t="shared" ref="P16:P37" si="1">O16*POWER((($F$4+$F$6)/2-$F$8)/70,1.25)</f>
        <v>461.4645981385255</v>
      </c>
    </row>
    <row r="17" spans="2:16" x14ac:dyDescent="0.25">
      <c r="B17" s="16" t="s">
        <v>88</v>
      </c>
      <c r="C17" s="42"/>
      <c r="D17" s="43"/>
      <c r="E17" s="17">
        <v>6</v>
      </c>
      <c r="F17" s="18">
        <v>361</v>
      </c>
      <c r="G17" s="19">
        <v>392.93360161091721</v>
      </c>
      <c r="H17" s="20">
        <f t="shared" si="0"/>
        <v>323.07008514887724</v>
      </c>
      <c r="I17" s="21"/>
      <c r="J17" s="16" t="s">
        <v>123</v>
      </c>
      <c r="K17" s="45"/>
      <c r="L17" s="48"/>
      <c r="M17" s="17">
        <v>6</v>
      </c>
      <c r="N17" s="18">
        <v>361</v>
      </c>
      <c r="O17" s="19">
        <v>667.02894378360281</v>
      </c>
      <c r="P17" s="20">
        <f t="shared" si="1"/>
        <v>550.12476016602727</v>
      </c>
    </row>
    <row r="18" spans="2:16" x14ac:dyDescent="0.25">
      <c r="B18" s="16" t="s">
        <v>89</v>
      </c>
      <c r="C18" s="42"/>
      <c r="D18" s="43"/>
      <c r="E18" s="17">
        <v>7</v>
      </c>
      <c r="F18" s="18">
        <v>421</v>
      </c>
      <c r="G18" s="22">
        <v>461.82709020872147</v>
      </c>
      <c r="H18" s="20">
        <f t="shared" si="0"/>
        <v>379.71432513305427</v>
      </c>
      <c r="J18" s="16" t="s">
        <v>124</v>
      </c>
      <c r="K18" s="45"/>
      <c r="L18" s="48"/>
      <c r="M18" s="17">
        <v>7</v>
      </c>
      <c r="N18" s="18">
        <v>421</v>
      </c>
      <c r="O18" s="22">
        <v>773.88190098264602</v>
      </c>
      <c r="P18" s="20">
        <f t="shared" si="1"/>
        <v>638.25055740463199</v>
      </c>
    </row>
    <row r="19" spans="2:16" x14ac:dyDescent="0.25">
      <c r="B19" s="16" t="s">
        <v>90</v>
      </c>
      <c r="C19" s="42"/>
      <c r="D19" s="43"/>
      <c r="E19" s="17">
        <v>8</v>
      </c>
      <c r="F19" s="18">
        <v>481</v>
      </c>
      <c r="G19" s="22">
        <v>531.19620656477025</v>
      </c>
      <c r="H19" s="20">
        <f t="shared" si="0"/>
        <v>436.74962635435963</v>
      </c>
      <c r="J19" s="16" t="s">
        <v>125</v>
      </c>
      <c r="K19" s="45"/>
      <c r="L19" s="48"/>
      <c r="M19" s="17">
        <v>8</v>
      </c>
      <c r="N19" s="18">
        <v>481</v>
      </c>
      <c r="O19" s="22">
        <v>880.18330647155415</v>
      </c>
      <c r="P19" s="20">
        <f t="shared" si="1"/>
        <v>725.92146845713489</v>
      </c>
    </row>
    <row r="20" spans="2:16" x14ac:dyDescent="0.25">
      <c r="B20" s="16" t="s">
        <v>91</v>
      </c>
      <c r="C20" s="42"/>
      <c r="D20" s="43"/>
      <c r="E20" s="17">
        <v>9</v>
      </c>
      <c r="F20" s="18">
        <v>541</v>
      </c>
      <c r="G20" s="22">
        <v>600.98385958844676</v>
      </c>
      <c r="H20" s="20">
        <f t="shared" si="0"/>
        <v>494.12904850676904</v>
      </c>
      <c r="J20" s="16" t="s">
        <v>126</v>
      </c>
      <c r="K20" s="45"/>
      <c r="L20" s="48"/>
      <c r="M20" s="17">
        <v>9</v>
      </c>
      <c r="N20" s="18">
        <v>541</v>
      </c>
      <c r="O20" s="22">
        <v>986.00483343844314</v>
      </c>
      <c r="P20" s="20">
        <f t="shared" si="1"/>
        <v>813.19660499446138</v>
      </c>
    </row>
    <row r="21" spans="2:16" x14ac:dyDescent="0.25">
      <c r="B21" s="16" t="s">
        <v>92</v>
      </c>
      <c r="C21" s="42"/>
      <c r="D21" s="43"/>
      <c r="E21" s="17">
        <v>10</v>
      </c>
      <c r="F21" s="18">
        <v>601</v>
      </c>
      <c r="G21" s="22">
        <v>671.1454628562949</v>
      </c>
      <c r="H21" s="20">
        <f t="shared" si="0"/>
        <v>551.81593262407705</v>
      </c>
      <c r="J21" s="16" t="s">
        <v>127</v>
      </c>
      <c r="K21" s="45"/>
      <c r="L21" s="48"/>
      <c r="M21" s="17">
        <v>10</v>
      </c>
      <c r="N21" s="18">
        <v>601</v>
      </c>
      <c r="O21" s="22">
        <v>1091.4018585995257</v>
      </c>
      <c r="P21" s="20">
        <f t="shared" si="1"/>
        <v>900.12163835217973</v>
      </c>
    </row>
    <row r="22" spans="2:16" ht="15.75" x14ac:dyDescent="0.25">
      <c r="B22" s="16" t="s">
        <v>93</v>
      </c>
      <c r="C22" s="42"/>
      <c r="D22" s="43"/>
      <c r="E22" s="17">
        <v>11</v>
      </c>
      <c r="F22" s="18">
        <v>661</v>
      </c>
      <c r="G22" s="22">
        <v>741.64520400469416</v>
      </c>
      <c r="H22" s="20">
        <f t="shared" si="0"/>
        <v>609.78083377381449</v>
      </c>
      <c r="I22" s="23"/>
      <c r="J22" s="16" t="s">
        <v>128</v>
      </c>
      <c r="K22" s="45"/>
      <c r="L22" s="48"/>
      <c r="M22" s="17">
        <v>11</v>
      </c>
      <c r="N22" s="18">
        <v>661</v>
      </c>
      <c r="O22" s="22">
        <v>1196.4184405642029</v>
      </c>
      <c r="P22" s="20">
        <f t="shared" si="1"/>
        <v>986.73290538216997</v>
      </c>
    </row>
    <row r="23" spans="2:16" x14ac:dyDescent="0.25">
      <c r="B23" s="16" t="s">
        <v>94</v>
      </c>
      <c r="C23" s="42"/>
      <c r="D23" s="43"/>
      <c r="E23" s="17">
        <v>12</v>
      </c>
      <c r="F23" s="18">
        <v>721</v>
      </c>
      <c r="G23" s="22">
        <v>812.45366929995771</v>
      </c>
      <c r="H23" s="20">
        <f t="shared" si="0"/>
        <v>667.99956797831248</v>
      </c>
      <c r="J23" s="16" t="s">
        <v>129</v>
      </c>
      <c r="K23" s="45"/>
      <c r="L23" s="48"/>
      <c r="M23" s="17">
        <v>12</v>
      </c>
      <c r="N23" s="18">
        <v>721</v>
      </c>
      <c r="O23" s="22">
        <v>1301.0904587887499</v>
      </c>
      <c r="P23" s="20">
        <f t="shared" si="1"/>
        <v>1073.0599972700354</v>
      </c>
    </row>
    <row r="24" spans="2:16" x14ac:dyDescent="0.25">
      <c r="B24" s="16" t="s">
        <v>95</v>
      </c>
      <c r="C24" s="42"/>
      <c r="D24" s="43"/>
      <c r="E24" s="17">
        <v>13</v>
      </c>
      <c r="F24" s="18">
        <v>781</v>
      </c>
      <c r="G24" s="22">
        <v>883.5462577900405</v>
      </c>
      <c r="H24" s="20">
        <f t="shared" si="0"/>
        <v>726.45190832992216</v>
      </c>
      <c r="J24" s="16" t="s">
        <v>130</v>
      </c>
      <c r="K24" s="45"/>
      <c r="L24" s="48"/>
      <c r="M24" s="17">
        <v>13</v>
      </c>
      <c r="N24" s="18">
        <v>781</v>
      </c>
      <c r="O24" s="22">
        <v>1405.4476908976367</v>
      </c>
      <c r="P24" s="20">
        <f t="shared" si="1"/>
        <v>1159.127472782937</v>
      </c>
    </row>
    <row r="25" spans="2:16" x14ac:dyDescent="0.25">
      <c r="B25" s="16" t="s">
        <v>96</v>
      </c>
      <c r="C25" s="42"/>
      <c r="D25" s="43"/>
      <c r="E25" s="17">
        <v>14</v>
      </c>
      <c r="F25" s="18">
        <v>841</v>
      </c>
      <c r="G25" s="22">
        <v>954.90208137947513</v>
      </c>
      <c r="H25" s="20">
        <f t="shared" si="0"/>
        <v>785.12068063240883</v>
      </c>
      <c r="J25" s="16" t="s">
        <v>131</v>
      </c>
      <c r="K25" s="45"/>
      <c r="L25" s="48"/>
      <c r="M25" s="17">
        <v>14</v>
      </c>
      <c r="N25" s="18">
        <v>841</v>
      </c>
      <c r="O25" s="22">
        <v>1509.5152421518842</v>
      </c>
      <c r="P25" s="20">
        <f t="shared" si="1"/>
        <v>1244.956037207844</v>
      </c>
    </row>
    <row r="26" spans="2:16" x14ac:dyDescent="0.25">
      <c r="B26" s="16" t="s">
        <v>97</v>
      </c>
      <c r="C26" s="42"/>
      <c r="D26" s="43"/>
      <c r="E26" s="17">
        <v>15</v>
      </c>
      <c r="F26" s="18">
        <v>901</v>
      </c>
      <c r="G26" s="22">
        <v>1026.5031775318757</v>
      </c>
      <c r="H26" s="20">
        <f t="shared" si="0"/>
        <v>843.99111608479473</v>
      </c>
      <c r="J26" s="16" t="s">
        <v>132</v>
      </c>
      <c r="K26" s="45"/>
      <c r="L26" s="48"/>
      <c r="M26" s="17">
        <v>15</v>
      </c>
      <c r="N26" s="18">
        <v>901</v>
      </c>
      <c r="O26" s="22">
        <v>1613.3145612822896</v>
      </c>
      <c r="P26" s="20">
        <f t="shared" si="1"/>
        <v>1330.563380148777</v>
      </c>
    </row>
    <row r="27" spans="2:16" x14ac:dyDescent="0.25">
      <c r="B27" s="16" t="s">
        <v>98</v>
      </c>
      <c r="C27" s="42"/>
      <c r="D27" s="43"/>
      <c r="E27" s="17">
        <v>16</v>
      </c>
      <c r="F27" s="18">
        <v>961</v>
      </c>
      <c r="G27" s="22">
        <v>1098.3339306499643</v>
      </c>
      <c r="H27" s="20">
        <f t="shared" si="0"/>
        <v>903.05037553990178</v>
      </c>
      <c r="J27" s="16" t="s">
        <v>133</v>
      </c>
      <c r="K27" s="45"/>
      <c r="L27" s="48"/>
      <c r="M27" s="17">
        <v>16</v>
      </c>
      <c r="N27" s="18">
        <v>961</v>
      </c>
      <c r="O27" s="22">
        <v>1716.864182143793</v>
      </c>
      <c r="P27" s="20">
        <f t="shared" si="1"/>
        <v>1415.9647871980612</v>
      </c>
    </row>
    <row r="28" spans="2:16" x14ac:dyDescent="0.25">
      <c r="B28" s="16" t="s">
        <v>99</v>
      </c>
      <c r="C28" s="42"/>
      <c r="D28" s="43"/>
      <c r="E28" s="17">
        <v>17</v>
      </c>
      <c r="F28" s="18">
        <v>1021</v>
      </c>
      <c r="G28" s="22">
        <v>1170.380637138853</v>
      </c>
      <c r="H28" s="20">
        <f t="shared" si="0"/>
        <v>962.28719189929643</v>
      </c>
      <c r="J28" s="16" t="s">
        <v>134</v>
      </c>
      <c r="K28" s="45"/>
      <c r="L28" s="48"/>
      <c r="M28" s="17">
        <v>17</v>
      </c>
      <c r="N28" s="18">
        <v>1021</v>
      </c>
      <c r="O28" s="22">
        <v>1820.1802777960038</v>
      </c>
      <c r="P28" s="20">
        <f t="shared" si="1"/>
        <v>1501.1735969081265</v>
      </c>
    </row>
    <row r="29" spans="2:16" x14ac:dyDescent="0.25">
      <c r="B29" s="16" t="s">
        <v>100</v>
      </c>
      <c r="C29" s="42"/>
      <c r="D29" s="43"/>
      <c r="E29" s="17">
        <v>18</v>
      </c>
      <c r="F29" s="18">
        <v>1081</v>
      </c>
      <c r="G29" s="22">
        <v>1242.6311720629337</v>
      </c>
      <c r="H29" s="20">
        <f t="shared" si="0"/>
        <v>1021.6915960385178</v>
      </c>
      <c r="J29" s="16" t="s">
        <v>135</v>
      </c>
      <c r="K29" s="45"/>
      <c r="L29" s="48"/>
      <c r="M29" s="17">
        <v>18</v>
      </c>
      <c r="N29" s="18">
        <v>1081</v>
      </c>
      <c r="O29" s="22">
        <v>1923.2770827446141</v>
      </c>
      <c r="P29" s="20">
        <f t="shared" si="1"/>
        <v>1586.2015490304527</v>
      </c>
    </row>
    <row r="30" spans="2:16" x14ac:dyDescent="0.25">
      <c r="B30" s="16" t="s">
        <v>101</v>
      </c>
      <c r="C30" s="42"/>
      <c r="D30" s="43"/>
      <c r="E30" s="17">
        <v>19</v>
      </c>
      <c r="F30" s="18">
        <v>1141</v>
      </c>
      <c r="G30" s="22">
        <v>1315.0747293057775</v>
      </c>
      <c r="H30" s="20">
        <f t="shared" si="0"/>
        <v>1081.2547031664953</v>
      </c>
      <c r="J30" s="16" t="s">
        <v>136</v>
      </c>
      <c r="K30" s="45"/>
      <c r="L30" s="48"/>
      <c r="M30" s="17">
        <v>19</v>
      </c>
      <c r="N30" s="18">
        <v>1141</v>
      </c>
      <c r="O30" s="22">
        <v>2026.1672203257353</v>
      </c>
      <c r="P30" s="20">
        <f t="shared" si="1"/>
        <v>1671.0590545221885</v>
      </c>
    </row>
    <row r="31" spans="2:16" x14ac:dyDescent="0.25">
      <c r="B31" s="16" t="s">
        <v>102</v>
      </c>
      <c r="C31" s="42"/>
      <c r="D31" s="43"/>
      <c r="E31" s="17">
        <v>20</v>
      </c>
      <c r="F31" s="18">
        <v>1201</v>
      </c>
      <c r="G31" s="22">
        <v>1387.7016159884081</v>
      </c>
      <c r="H31" s="20">
        <f t="shared" si="0"/>
        <v>1140.968543796213</v>
      </c>
      <c r="J31" s="16" t="s">
        <v>137</v>
      </c>
      <c r="K31" s="45"/>
      <c r="L31" s="48"/>
      <c r="M31" s="17">
        <v>20</v>
      </c>
      <c r="N31" s="18">
        <v>1201</v>
      </c>
      <c r="O31" s="22">
        <v>2128.8619604321548</v>
      </c>
      <c r="P31" s="20">
        <f t="shared" si="1"/>
        <v>1755.755408103038</v>
      </c>
    </row>
    <row r="32" spans="2:16" x14ac:dyDescent="0.25">
      <c r="B32" s="16" t="s">
        <v>103</v>
      </c>
      <c r="C32" s="42"/>
      <c r="D32" s="43"/>
      <c r="E32" s="17">
        <v>21</v>
      </c>
      <c r="F32" s="18">
        <v>1261</v>
      </c>
      <c r="G32" s="22">
        <v>1460.5030876558494</v>
      </c>
      <c r="H32" s="20">
        <f t="shared" si="0"/>
        <v>1200.8259282350559</v>
      </c>
      <c r="J32" s="16" t="s">
        <v>138</v>
      </c>
      <c r="K32" s="45"/>
      <c r="L32" s="48"/>
      <c r="M32" s="17">
        <v>21</v>
      </c>
      <c r="N32" s="18">
        <v>1261</v>
      </c>
      <c r="O32" s="22">
        <v>2231.3714251560609</v>
      </c>
      <c r="P32" s="20">
        <f t="shared" si="1"/>
        <v>1840.2989578568274</v>
      </c>
    </row>
    <row r="33" spans="2:16" x14ac:dyDescent="0.25">
      <c r="B33" s="16" t="s">
        <v>104</v>
      </c>
      <c r="C33" s="42"/>
      <c r="D33" s="43"/>
      <c r="E33" s="17">
        <v>22</v>
      </c>
      <c r="F33" s="18">
        <v>1321</v>
      </c>
      <c r="G33" s="22">
        <v>1533.4712145818899</v>
      </c>
      <c r="H33" s="20">
        <f t="shared" si="0"/>
        <v>1260.8203366605608</v>
      </c>
      <c r="J33" s="16" t="s">
        <v>139</v>
      </c>
      <c r="K33" s="45"/>
      <c r="L33" s="48"/>
      <c r="M33" s="17">
        <v>22</v>
      </c>
      <c r="N33" s="18">
        <v>1321</v>
      </c>
      <c r="O33" s="22">
        <v>2333.7047548599426</v>
      </c>
      <c r="P33" s="20">
        <f t="shared" si="1"/>
        <v>1924.6972421966484</v>
      </c>
    </row>
    <row r="34" spans="2:16" x14ac:dyDescent="0.25">
      <c r="B34" s="16" t="s">
        <v>105</v>
      </c>
      <c r="C34" s="42"/>
      <c r="D34" s="43"/>
      <c r="E34" s="17">
        <v>23</v>
      </c>
      <c r="F34" s="18">
        <v>1381</v>
      </c>
      <c r="G34" s="22">
        <v>1606.5987721631896</v>
      </c>
      <c r="H34" s="20">
        <f t="shared" si="0"/>
        <v>1320.945829002429</v>
      </c>
      <c r="J34" s="16" t="s">
        <v>140</v>
      </c>
      <c r="K34" s="45"/>
      <c r="L34" s="48"/>
      <c r="M34" s="17">
        <v>23</v>
      </c>
      <c r="N34" s="18">
        <v>1381</v>
      </c>
      <c r="O34" s="22">
        <v>2435.8702437478414</v>
      </c>
      <c r="P34" s="20">
        <f t="shared" si="1"/>
        <v>2008.9571016757504</v>
      </c>
    </row>
    <row r="35" spans="2:16" x14ac:dyDescent="0.25">
      <c r="B35" s="16" t="s">
        <v>106</v>
      </c>
      <c r="C35" s="42"/>
      <c r="D35" s="43"/>
      <c r="E35" s="17">
        <v>24</v>
      </c>
      <c r="F35" s="18">
        <v>1441</v>
      </c>
      <c r="G35" s="22">
        <v>1679.8791501994715</v>
      </c>
      <c r="H35" s="20">
        <f t="shared" si="0"/>
        <v>1381.1969703526825</v>
      </c>
      <c r="J35" s="16" t="s">
        <v>141</v>
      </c>
      <c r="K35" s="45"/>
      <c r="L35" s="48"/>
      <c r="M35" s="17">
        <v>24</v>
      </c>
      <c r="N35" s="18">
        <v>1441</v>
      </c>
      <c r="O35" s="22">
        <v>2537.8754516240442</v>
      </c>
      <c r="P35" s="20">
        <f t="shared" si="1"/>
        <v>2093.0847711592905</v>
      </c>
    </row>
    <row r="36" spans="2:16" x14ac:dyDescent="0.25">
      <c r="B36" s="16" t="s">
        <v>107</v>
      </c>
      <c r="C36" s="42"/>
      <c r="D36" s="43"/>
      <c r="E36" s="17">
        <v>25</v>
      </c>
      <c r="F36" s="18">
        <v>1501</v>
      </c>
      <c r="G36" s="22">
        <v>1753.3062771512959</v>
      </c>
      <c r="H36" s="20">
        <f t="shared" si="0"/>
        <v>1441.5687686903898</v>
      </c>
      <c r="J36" s="16" t="s">
        <v>142</v>
      </c>
      <c r="K36" s="45"/>
      <c r="L36" s="48"/>
      <c r="M36" s="17">
        <v>25</v>
      </c>
      <c r="N36" s="18">
        <v>1501</v>
      </c>
      <c r="O36" s="22">
        <v>2639.7272968418574</v>
      </c>
      <c r="P36" s="20">
        <f t="shared" si="1"/>
        <v>2177.0859564828083</v>
      </c>
    </row>
    <row r="37" spans="2:16" x14ac:dyDescent="0.25">
      <c r="B37" s="16" t="s">
        <v>108</v>
      </c>
      <c r="C37" s="42"/>
      <c r="D37" s="43"/>
      <c r="E37" s="17">
        <v>26</v>
      </c>
      <c r="F37" s="18">
        <v>1561</v>
      </c>
      <c r="G37" s="22">
        <v>1826.8745564004225</v>
      </c>
      <c r="H37" s="20">
        <f t="shared" si="0"/>
        <v>1502.0566224749243</v>
      </c>
      <c r="J37" s="16" t="s">
        <v>143</v>
      </c>
      <c r="K37" s="46"/>
      <c r="L37" s="49"/>
      <c r="M37" s="17">
        <v>26</v>
      </c>
      <c r="N37" s="18">
        <v>1561</v>
      </c>
      <c r="O37" s="22">
        <v>2741.4321342355934</v>
      </c>
      <c r="P37" s="20">
        <f t="shared" si="1"/>
        <v>2260.9658987257726</v>
      </c>
    </row>
    <row r="38" spans="2:16" x14ac:dyDescent="0.25">
      <c r="B38" s="16" t="s">
        <v>109</v>
      </c>
      <c r="C38" s="42"/>
      <c r="D38" s="43"/>
      <c r="E38" s="17">
        <v>27</v>
      </c>
      <c r="F38" s="18">
        <v>1621</v>
      </c>
      <c r="G38" s="22">
        <v>1900.5788122207468</v>
      </c>
      <c r="H38" s="20">
        <f t="shared" si="0"/>
        <v>1562.6562762232568</v>
      </c>
      <c r="J38" s="24"/>
      <c r="K38" s="25"/>
      <c r="L38" s="26"/>
      <c r="M38" s="27"/>
      <c r="N38" s="27"/>
      <c r="O38" s="28"/>
      <c r="P38" s="29"/>
    </row>
    <row r="39" spans="2:16" x14ac:dyDescent="0.25">
      <c r="B39" s="16" t="s">
        <v>110</v>
      </c>
      <c r="C39" s="42"/>
      <c r="D39" s="43"/>
      <c r="E39" s="17">
        <v>28</v>
      </c>
      <c r="F39" s="18">
        <v>1681</v>
      </c>
      <c r="G39" s="22">
        <v>1974.4142436745124</v>
      </c>
      <c r="H39" s="20">
        <f t="shared" si="0"/>
        <v>1623.3637826034121</v>
      </c>
      <c r="J39" s="24"/>
      <c r="K39" s="25"/>
      <c r="L39" s="26"/>
      <c r="M39" s="27"/>
      <c r="N39" s="27"/>
      <c r="O39" s="28"/>
      <c r="P39" s="29"/>
    </row>
    <row r="40" spans="2:16" x14ac:dyDescent="0.25">
      <c r="B40" s="16" t="s">
        <v>111</v>
      </c>
      <c r="C40" s="42"/>
      <c r="D40" s="43"/>
      <c r="E40" s="17">
        <v>29</v>
      </c>
      <c r="F40" s="18">
        <v>1741</v>
      </c>
      <c r="G40" s="22">
        <v>2048.3763850289183</v>
      </c>
      <c r="H40" s="20">
        <f t="shared" si="0"/>
        <v>1684.1754698889958</v>
      </c>
      <c r="J40" s="24"/>
      <c r="K40" s="25"/>
      <c r="L40" s="26"/>
      <c r="M40" s="27"/>
      <c r="N40" s="27"/>
      <c r="O40" s="28"/>
      <c r="P40" s="29"/>
    </row>
    <row r="41" spans="2:16" x14ac:dyDescent="0.25">
      <c r="B41" s="16" t="s">
        <v>112</v>
      </c>
      <c r="C41" s="42"/>
      <c r="D41" s="43"/>
      <c r="E41" s="17">
        <v>30</v>
      </c>
      <c r="F41" s="18">
        <v>1801</v>
      </c>
      <c r="G41" s="22">
        <v>2122.4610715773074</v>
      </c>
      <c r="H41" s="20">
        <f t="shared" si="0"/>
        <v>1745.0879138573687</v>
      </c>
      <c r="J41" s="24"/>
      <c r="K41" s="25"/>
      <c r="L41" s="26"/>
      <c r="M41" s="27"/>
      <c r="N41" s="27"/>
      <c r="O41" s="28"/>
      <c r="P41" s="29"/>
    </row>
    <row r="42" spans="2:16" x14ac:dyDescent="0.25">
      <c r="B42" s="16" t="s">
        <v>113</v>
      </c>
      <c r="C42" s="42"/>
      <c r="D42" s="43"/>
      <c r="E42" s="17">
        <v>31</v>
      </c>
      <c r="F42" s="18">
        <v>1861</v>
      </c>
      <c r="G42" s="22">
        <v>2196.6644099710202</v>
      </c>
      <c r="H42" s="20">
        <f t="shared" si="0"/>
        <v>1806.0979133964909</v>
      </c>
      <c r="J42" s="24"/>
      <c r="K42" s="25"/>
      <c r="L42" s="26"/>
      <c r="M42" s="27"/>
      <c r="N42" s="27"/>
      <c r="O42" s="28"/>
      <c r="P42" s="29"/>
    </row>
    <row r="43" spans="2:16" x14ac:dyDescent="0.25">
      <c r="B43" s="16" t="s">
        <v>114</v>
      </c>
      <c r="C43" s="42"/>
      <c r="D43" s="43"/>
      <c r="E43" s="17">
        <v>32</v>
      </c>
      <c r="F43" s="18">
        <v>1921</v>
      </c>
      <c r="G43" s="22">
        <v>2270.9827523399472</v>
      </c>
      <c r="H43" s="20">
        <f t="shared" si="0"/>
        <v>1867.2024692268355</v>
      </c>
      <c r="J43" s="24"/>
      <c r="K43" s="25"/>
      <c r="L43" s="26"/>
      <c r="M43" s="27"/>
      <c r="N43" s="27"/>
      <c r="O43" s="28"/>
      <c r="P43" s="29"/>
    </row>
    <row r="44" spans="2:16" x14ac:dyDescent="0.25">
      <c r="B44" s="16" t="s">
        <v>115</v>
      </c>
      <c r="C44" s="42"/>
      <c r="D44" s="43"/>
      <c r="E44" s="17">
        <v>33</v>
      </c>
      <c r="F44" s="18">
        <v>1981</v>
      </c>
      <c r="G44" s="22">
        <v>2345.4126736144262</v>
      </c>
      <c r="H44" s="20">
        <f t="shared" si="0"/>
        <v>1928.398765255447</v>
      </c>
      <c r="J44" s="24"/>
      <c r="K44" s="25"/>
      <c r="L44" s="26"/>
      <c r="M44" s="27"/>
      <c r="N44" s="27"/>
      <c r="O44" s="28"/>
      <c r="P44" s="29"/>
    </row>
    <row r="45" spans="2:16" x14ac:dyDescent="0.25">
      <c r="B45" s="16" t="s">
        <v>116</v>
      </c>
      <c r="C45" s="42"/>
      <c r="D45" s="43"/>
      <c r="E45" s="17">
        <v>34</v>
      </c>
      <c r="F45" s="18">
        <v>2041</v>
      </c>
      <c r="G45" s="22">
        <v>2419.9509515672439</v>
      </c>
      <c r="H45" s="20">
        <f t="shared" si="0"/>
        <v>1989.6841521664717</v>
      </c>
      <c r="J45" s="24"/>
      <c r="K45" s="25"/>
      <c r="L45" s="26"/>
      <c r="M45" s="27"/>
      <c r="N45" s="27"/>
      <c r="O45" s="28"/>
      <c r="P45" s="29"/>
    </row>
    <row r="46" spans="2:16" x14ac:dyDescent="0.25">
      <c r="B46" s="16" t="s">
        <v>117</v>
      </c>
      <c r="C46" s="42"/>
      <c r="D46" s="43"/>
      <c r="E46" s="17">
        <v>35</v>
      </c>
      <c r="F46" s="18">
        <v>2101</v>
      </c>
      <c r="G46" s="22">
        <v>2494.5945491789134</v>
      </c>
      <c r="H46" s="20">
        <f t="shared" si="0"/>
        <v>2051.0561329218854</v>
      </c>
      <c r="J46" s="24"/>
      <c r="K46" s="25"/>
      <c r="L46" s="26"/>
      <c r="M46" s="27"/>
      <c r="N46" s="27"/>
      <c r="O46" s="28"/>
      <c r="P46" s="29"/>
    </row>
    <row r="47" spans="2:16" x14ac:dyDescent="0.25">
      <c r="B47" s="16" t="s">
        <v>118</v>
      </c>
      <c r="C47" s="42"/>
      <c r="D47" s="43"/>
      <c r="E47" s="17">
        <v>36</v>
      </c>
      <c r="F47" s="18">
        <v>2161</v>
      </c>
      <c r="G47" s="22">
        <v>2569.3405989969883</v>
      </c>
      <c r="H47" s="20">
        <f t="shared" si="0"/>
        <v>2112.5123499017182</v>
      </c>
      <c r="J47" s="24"/>
      <c r="K47" s="25"/>
      <c r="L47" s="26"/>
      <c r="M47" s="27"/>
      <c r="N47" s="27"/>
      <c r="O47" s="28"/>
      <c r="P47" s="29"/>
    </row>
    <row r="48" spans="2:16" x14ac:dyDescent="0.25">
      <c r="B48" s="16" t="s">
        <v>119</v>
      </c>
      <c r="C48" s="42"/>
      <c r="D48" s="43"/>
      <c r="E48" s="17">
        <v>37</v>
      </c>
      <c r="F48" s="18">
        <v>2221</v>
      </c>
      <c r="G48" s="22">
        <v>2644.186389214713</v>
      </c>
      <c r="H48" s="20">
        <f t="shared" si="0"/>
        <v>2174.0505734579178</v>
      </c>
      <c r="J48" s="24"/>
      <c r="K48" s="25"/>
      <c r="L48" s="26"/>
      <c r="M48" s="27"/>
      <c r="N48" s="27"/>
      <c r="O48" s="28"/>
      <c r="P48" s="29"/>
    </row>
  </sheetData>
  <mergeCells count="20">
    <mergeCell ref="C14:C48"/>
    <mergeCell ref="D14:D48"/>
    <mergeCell ref="K14:K37"/>
    <mergeCell ref="L14:L37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5"/>
  <sheetViews>
    <sheetView topLeftCell="A10" workbookViewId="0">
      <selection activeCell="A30" sqref="A30:XFD30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144</v>
      </c>
      <c r="C11" s="39"/>
      <c r="D11" s="39"/>
      <c r="E11" s="39"/>
      <c r="F11" s="39"/>
      <c r="G11" s="39"/>
      <c r="H11" s="39"/>
      <c r="J11" s="38" t="s">
        <v>145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146</v>
      </c>
      <c r="C14" s="42">
        <v>750</v>
      </c>
      <c r="D14" s="43">
        <v>63</v>
      </c>
      <c r="E14" s="17">
        <v>3</v>
      </c>
      <c r="F14" s="18">
        <v>181</v>
      </c>
      <c r="G14" s="19">
        <v>285.05652896114333</v>
      </c>
      <c r="H14" s="20">
        <f>G14*POWER((($F$4+$F$6)/2-$F$8)/70,1.27)</f>
        <v>234.37353462814988</v>
      </c>
      <c r="I14" s="21"/>
      <c r="J14" s="16" t="s">
        <v>178</v>
      </c>
      <c r="K14" s="44">
        <v>750</v>
      </c>
      <c r="L14" s="47">
        <v>93</v>
      </c>
      <c r="M14" s="17">
        <v>3</v>
      </c>
      <c r="N14" s="18">
        <v>181</v>
      </c>
      <c r="O14" s="19">
        <v>512.94774568473213</v>
      </c>
      <c r="P14" s="20">
        <f>O14*POWER((($F$4+$F$6)/2-$F$8)/70,1.25)</f>
        <v>423.04799244823181</v>
      </c>
    </row>
    <row r="15" spans="2:16" x14ac:dyDescent="0.25">
      <c r="B15" s="16" t="s">
        <v>147</v>
      </c>
      <c r="C15" s="42"/>
      <c r="D15" s="43"/>
      <c r="E15" s="17">
        <v>4</v>
      </c>
      <c r="F15" s="18">
        <v>241</v>
      </c>
      <c r="G15" s="19">
        <v>385.36013774311135</v>
      </c>
      <c r="H15" s="20">
        <f>G15*POWER((($F$4+$F$6)/2-$F$8)/70,1.27)</f>
        <v>316.84318165522598</v>
      </c>
      <c r="I15" s="21"/>
      <c r="J15" s="16" t="s">
        <v>179</v>
      </c>
      <c r="K15" s="45"/>
      <c r="L15" s="48"/>
      <c r="M15" s="17">
        <v>4</v>
      </c>
      <c r="N15" s="18">
        <v>241</v>
      </c>
      <c r="O15" s="19">
        <v>676.86424562468301</v>
      </c>
      <c r="P15" s="20">
        <f>O15*POWER((($F$4+$F$6)/2-$F$8)/70,1.25)</f>
        <v>558.23631681871746</v>
      </c>
    </row>
    <row r="16" spans="2:16" x14ac:dyDescent="0.25">
      <c r="B16" s="16" t="s">
        <v>148</v>
      </c>
      <c r="C16" s="42"/>
      <c r="D16" s="43"/>
      <c r="E16" s="17">
        <v>5</v>
      </c>
      <c r="F16" s="18">
        <v>301</v>
      </c>
      <c r="G16" s="19">
        <v>486.88733996151029</v>
      </c>
      <c r="H16" s="20">
        <f t="shared" ref="H16:H45" si="0">G16*POWER((($F$4+$F$6)/2-$F$8)/70,1.27)</f>
        <v>400.31886744832946</v>
      </c>
      <c r="I16" s="21"/>
      <c r="J16" s="16" t="s">
        <v>180</v>
      </c>
      <c r="K16" s="45"/>
      <c r="L16" s="48"/>
      <c r="M16" s="17">
        <v>5</v>
      </c>
      <c r="N16" s="18">
        <v>301</v>
      </c>
      <c r="O16" s="19">
        <v>839.29210002373395</v>
      </c>
      <c r="P16" s="20">
        <f t="shared" ref="P16:P30" si="1">O16*POWER((($F$4+$F$6)/2-$F$8)/70,1.25)</f>
        <v>692.1968972077882</v>
      </c>
    </row>
    <row r="17" spans="2:16" x14ac:dyDescent="0.25">
      <c r="B17" s="16" t="s">
        <v>149</v>
      </c>
      <c r="C17" s="42"/>
      <c r="D17" s="43"/>
      <c r="E17" s="17">
        <v>6</v>
      </c>
      <c r="F17" s="18">
        <v>361</v>
      </c>
      <c r="G17" s="19">
        <v>589.40040241637587</v>
      </c>
      <c r="H17" s="20">
        <f t="shared" si="0"/>
        <v>484.60512772331589</v>
      </c>
      <c r="I17" s="21"/>
      <c r="J17" s="16" t="s">
        <v>181</v>
      </c>
      <c r="K17" s="45"/>
      <c r="L17" s="48"/>
      <c r="M17" s="17">
        <v>6</v>
      </c>
      <c r="N17" s="18">
        <v>361</v>
      </c>
      <c r="O17" s="19">
        <v>1000.5434156754043</v>
      </c>
      <c r="P17" s="20">
        <f t="shared" si="1"/>
        <v>825.18714024904102</v>
      </c>
    </row>
    <row r="18" spans="2:16" x14ac:dyDescent="0.25">
      <c r="B18" s="16" t="s">
        <v>150</v>
      </c>
      <c r="C18" s="42"/>
      <c r="D18" s="43"/>
      <c r="E18" s="17">
        <v>7</v>
      </c>
      <c r="F18" s="18">
        <v>421</v>
      </c>
      <c r="G18" s="22">
        <v>692.74063531308229</v>
      </c>
      <c r="H18" s="20">
        <f t="shared" si="0"/>
        <v>569.57148769958155</v>
      </c>
      <c r="J18" s="16" t="s">
        <v>182</v>
      </c>
      <c r="K18" s="45"/>
      <c r="L18" s="48"/>
      <c r="M18" s="17">
        <v>7</v>
      </c>
      <c r="N18" s="18">
        <v>421</v>
      </c>
      <c r="O18" s="22">
        <v>1160.8228514739692</v>
      </c>
      <c r="P18" s="20">
        <f t="shared" si="1"/>
        <v>957.37583610694821</v>
      </c>
    </row>
    <row r="19" spans="2:16" x14ac:dyDescent="0.25">
      <c r="B19" s="16" t="s">
        <v>151</v>
      </c>
      <c r="C19" s="42"/>
      <c r="D19" s="43"/>
      <c r="E19" s="17">
        <v>8</v>
      </c>
      <c r="F19" s="18">
        <v>481</v>
      </c>
      <c r="G19" s="22">
        <v>796.79430984715555</v>
      </c>
      <c r="H19" s="20">
        <f t="shared" si="0"/>
        <v>655.12443953153956</v>
      </c>
      <c r="J19" s="16" t="s">
        <v>183</v>
      </c>
      <c r="K19" s="45"/>
      <c r="L19" s="48"/>
      <c r="M19" s="17">
        <v>8</v>
      </c>
      <c r="N19" s="18">
        <v>481</v>
      </c>
      <c r="O19" s="22">
        <v>1320.2749597073314</v>
      </c>
      <c r="P19" s="20">
        <f t="shared" si="1"/>
        <v>1088.8822026857026</v>
      </c>
    </row>
    <row r="20" spans="2:16" x14ac:dyDescent="0.25">
      <c r="B20" s="16" t="s">
        <v>152</v>
      </c>
      <c r="C20" s="42"/>
      <c r="D20" s="43"/>
      <c r="E20" s="17">
        <v>9</v>
      </c>
      <c r="F20" s="18">
        <v>541</v>
      </c>
      <c r="G20" s="22">
        <v>901.4757893826702</v>
      </c>
      <c r="H20" s="20">
        <f t="shared" si="0"/>
        <v>741.19357276015353</v>
      </c>
      <c r="J20" s="16" t="s">
        <v>184</v>
      </c>
      <c r="K20" s="45"/>
      <c r="L20" s="48"/>
      <c r="M20" s="17">
        <v>9</v>
      </c>
      <c r="N20" s="18">
        <v>541</v>
      </c>
      <c r="O20" s="22">
        <v>1479.0072501576649</v>
      </c>
      <c r="P20" s="20">
        <f t="shared" si="1"/>
        <v>1219.7949074916924</v>
      </c>
    </row>
    <row r="21" spans="2:16" x14ac:dyDescent="0.25">
      <c r="B21" s="16" t="s">
        <v>153</v>
      </c>
      <c r="C21" s="42"/>
      <c r="D21" s="43"/>
      <c r="E21" s="17">
        <v>10</v>
      </c>
      <c r="F21" s="18">
        <v>601</v>
      </c>
      <c r="G21" s="22">
        <v>1006.7181942844423</v>
      </c>
      <c r="H21" s="20">
        <f t="shared" si="0"/>
        <v>827.72389893611546</v>
      </c>
      <c r="J21" s="16" t="s">
        <v>185</v>
      </c>
      <c r="K21" s="45"/>
      <c r="L21" s="48"/>
      <c r="M21" s="17">
        <v>10</v>
      </c>
      <c r="N21" s="18">
        <v>601</v>
      </c>
      <c r="O21" s="22">
        <v>1637.1027878992886</v>
      </c>
      <c r="P21" s="20">
        <f t="shared" si="1"/>
        <v>1350.1824575282697</v>
      </c>
    </row>
    <row r="22" spans="2:16" ht="15.75" x14ac:dyDescent="0.25">
      <c r="B22" s="16" t="s">
        <v>154</v>
      </c>
      <c r="C22" s="42"/>
      <c r="D22" s="43"/>
      <c r="E22" s="17">
        <v>11</v>
      </c>
      <c r="F22" s="18">
        <v>661</v>
      </c>
      <c r="G22" s="22">
        <v>1112.4678060070412</v>
      </c>
      <c r="H22" s="20">
        <f t="shared" si="0"/>
        <v>914.67125066072174</v>
      </c>
      <c r="I22" s="23"/>
      <c r="J22" s="16" t="s">
        <v>186</v>
      </c>
      <c r="K22" s="45"/>
      <c r="L22" s="48"/>
      <c r="M22" s="17">
        <v>11</v>
      </c>
      <c r="N22" s="18">
        <v>661</v>
      </c>
      <c r="O22" s="22">
        <v>1794.6276608463045</v>
      </c>
      <c r="P22" s="20">
        <f t="shared" si="1"/>
        <v>1480.0993580732552</v>
      </c>
    </row>
    <row r="23" spans="2:16" x14ac:dyDescent="0.25">
      <c r="B23" s="16" t="s">
        <v>155</v>
      </c>
      <c r="C23" s="42"/>
      <c r="D23" s="43"/>
      <c r="E23" s="17">
        <v>12</v>
      </c>
      <c r="F23" s="18">
        <v>721</v>
      </c>
      <c r="G23" s="22">
        <v>1218.6805039499366</v>
      </c>
      <c r="H23" s="20">
        <f t="shared" si="0"/>
        <v>1001.9993519674688</v>
      </c>
      <c r="J23" s="16" t="s">
        <v>187</v>
      </c>
      <c r="K23" s="45"/>
      <c r="L23" s="48"/>
      <c r="M23" s="17">
        <v>12</v>
      </c>
      <c r="N23" s="18">
        <v>721</v>
      </c>
      <c r="O23" s="22">
        <v>1951.6356881831248</v>
      </c>
      <c r="P23" s="20">
        <f t="shared" si="1"/>
        <v>1609.5899959050532</v>
      </c>
    </row>
    <row r="24" spans="2:16" x14ac:dyDescent="0.25">
      <c r="B24" s="16" t="s">
        <v>156</v>
      </c>
      <c r="C24" s="42"/>
      <c r="D24" s="43"/>
      <c r="E24" s="17">
        <v>13</v>
      </c>
      <c r="F24" s="18">
        <v>781</v>
      </c>
      <c r="G24" s="22">
        <v>1325.3193866850609</v>
      </c>
      <c r="H24" s="20">
        <f t="shared" si="0"/>
        <v>1089.6778624948834</v>
      </c>
      <c r="J24" s="16" t="s">
        <v>188</v>
      </c>
      <c r="K24" s="45"/>
      <c r="L24" s="48"/>
      <c r="M24" s="17">
        <v>13</v>
      </c>
      <c r="N24" s="18">
        <v>781</v>
      </c>
      <c r="O24" s="22">
        <v>2108.171536346455</v>
      </c>
      <c r="P24" s="20">
        <f t="shared" si="1"/>
        <v>1738.6912091744055</v>
      </c>
    </row>
    <row r="25" spans="2:16" x14ac:dyDescent="0.25">
      <c r="B25" s="16" t="s">
        <v>157</v>
      </c>
      <c r="C25" s="42"/>
      <c r="D25" s="43"/>
      <c r="E25" s="17">
        <v>14</v>
      </c>
      <c r="F25" s="18">
        <v>841</v>
      </c>
      <c r="G25" s="22">
        <v>1432.3531220692128</v>
      </c>
      <c r="H25" s="20">
        <f t="shared" si="0"/>
        <v>1177.6810209486134</v>
      </c>
      <c r="J25" s="16" t="s">
        <v>189</v>
      </c>
      <c r="K25" s="45"/>
      <c r="L25" s="48"/>
      <c r="M25" s="17">
        <v>14</v>
      </c>
      <c r="N25" s="18">
        <v>841</v>
      </c>
      <c r="O25" s="22">
        <v>2264.2728632278263</v>
      </c>
      <c r="P25" s="20">
        <f t="shared" si="1"/>
        <v>1867.434055811766</v>
      </c>
    </row>
    <row r="26" spans="2:16" x14ac:dyDescent="0.25">
      <c r="B26" s="16" t="s">
        <v>158</v>
      </c>
      <c r="C26" s="42"/>
      <c r="D26" s="43"/>
      <c r="E26" s="17">
        <v>15</v>
      </c>
      <c r="F26" s="18">
        <v>901</v>
      </c>
      <c r="G26" s="22">
        <v>1539.7547662978136</v>
      </c>
      <c r="H26" s="20">
        <f t="shared" si="0"/>
        <v>1265.9866741271921</v>
      </c>
      <c r="J26" s="16" t="s">
        <v>190</v>
      </c>
      <c r="K26" s="45"/>
      <c r="L26" s="48"/>
      <c r="M26" s="17">
        <v>15</v>
      </c>
      <c r="N26" s="18">
        <v>901</v>
      </c>
      <c r="O26" s="22">
        <v>2419.9718419234346</v>
      </c>
      <c r="P26" s="20">
        <f t="shared" si="1"/>
        <v>1995.8450702231657</v>
      </c>
    </row>
    <row r="27" spans="2:16" x14ac:dyDescent="0.25">
      <c r="B27" s="16" t="s">
        <v>159</v>
      </c>
      <c r="C27" s="42"/>
      <c r="D27" s="43"/>
      <c r="E27" s="17">
        <v>16</v>
      </c>
      <c r="F27" s="18">
        <v>961</v>
      </c>
      <c r="G27" s="22">
        <v>1647.5008959749466</v>
      </c>
      <c r="H27" s="20">
        <f t="shared" si="0"/>
        <v>1354.5755633098529</v>
      </c>
      <c r="J27" s="16" t="s">
        <v>191</v>
      </c>
      <c r="K27" s="45"/>
      <c r="L27" s="48"/>
      <c r="M27" s="17">
        <v>16</v>
      </c>
      <c r="N27" s="18">
        <v>961</v>
      </c>
      <c r="O27" s="22">
        <v>2575.2962732156898</v>
      </c>
      <c r="P27" s="20">
        <f t="shared" si="1"/>
        <v>2123.9471807970922</v>
      </c>
    </row>
    <row r="28" spans="2:16" x14ac:dyDescent="0.25">
      <c r="B28" s="16" t="s">
        <v>160</v>
      </c>
      <c r="C28" s="42"/>
      <c r="D28" s="43"/>
      <c r="E28" s="17">
        <v>17</v>
      </c>
      <c r="F28" s="18">
        <v>1021</v>
      </c>
      <c r="G28" s="22">
        <v>1755.5709557082796</v>
      </c>
      <c r="H28" s="20">
        <f t="shared" si="0"/>
        <v>1443.4307878489449</v>
      </c>
      <c r="J28" s="16" t="s">
        <v>192</v>
      </c>
      <c r="K28" s="45"/>
      <c r="L28" s="48"/>
      <c r="M28" s="17">
        <v>17</v>
      </c>
      <c r="N28" s="18">
        <v>1021</v>
      </c>
      <c r="O28" s="22">
        <v>2730.2704166940057</v>
      </c>
      <c r="P28" s="20">
        <f t="shared" si="1"/>
        <v>2251.7603953621897</v>
      </c>
    </row>
    <row r="29" spans="2:16" x14ac:dyDescent="0.25">
      <c r="B29" s="16" t="s">
        <v>161</v>
      </c>
      <c r="C29" s="42"/>
      <c r="D29" s="43"/>
      <c r="E29" s="17">
        <v>18</v>
      </c>
      <c r="F29" s="18">
        <v>1081</v>
      </c>
      <c r="G29" s="22">
        <v>1863.9467580944008</v>
      </c>
      <c r="H29" s="20">
        <f t="shared" si="0"/>
        <v>1532.5373940577767</v>
      </c>
      <c r="J29" s="16" t="s">
        <v>193</v>
      </c>
      <c r="K29" s="45"/>
      <c r="L29" s="48"/>
      <c r="M29" s="17">
        <v>18</v>
      </c>
      <c r="N29" s="18">
        <v>1081</v>
      </c>
      <c r="O29" s="22">
        <v>2884.9156241169212</v>
      </c>
      <c r="P29" s="20">
        <f t="shared" si="1"/>
        <v>2379.302323545679</v>
      </c>
    </row>
    <row r="30" spans="2:16" x14ac:dyDescent="0.25">
      <c r="B30" s="16" t="s">
        <v>162</v>
      </c>
      <c r="C30" s="42"/>
      <c r="D30" s="43"/>
      <c r="E30" s="17">
        <v>19</v>
      </c>
      <c r="F30" s="18">
        <v>1141</v>
      </c>
      <c r="G30" s="22">
        <v>1972.6120939586663</v>
      </c>
      <c r="H30" s="20">
        <f t="shared" si="0"/>
        <v>1621.882054749743</v>
      </c>
      <c r="J30" s="16" t="s">
        <v>194</v>
      </c>
      <c r="K30" s="46"/>
      <c r="L30" s="49"/>
      <c r="M30" s="17">
        <v>19</v>
      </c>
      <c r="N30" s="18">
        <v>1141</v>
      </c>
      <c r="O30" s="22">
        <v>3039.2508304886032</v>
      </c>
      <c r="P30" s="20">
        <f t="shared" si="1"/>
        <v>2506.5885817832832</v>
      </c>
    </row>
    <row r="31" spans="2:16" x14ac:dyDescent="0.25">
      <c r="B31" s="16" t="s">
        <v>163</v>
      </c>
      <c r="C31" s="42"/>
      <c r="D31" s="43"/>
      <c r="E31" s="17">
        <v>20</v>
      </c>
      <c r="F31" s="18">
        <v>1201</v>
      </c>
      <c r="G31" s="22">
        <v>2081.5524239826123</v>
      </c>
      <c r="H31" s="20">
        <f t="shared" si="0"/>
        <v>1711.4528156943197</v>
      </c>
      <c r="J31" s="24"/>
      <c r="K31" s="25"/>
      <c r="L31" s="26"/>
      <c r="M31" s="27"/>
      <c r="N31" s="27"/>
      <c r="O31" s="28"/>
      <c r="P31" s="29"/>
    </row>
    <row r="32" spans="2:16" x14ac:dyDescent="0.25">
      <c r="B32" s="16" t="s">
        <v>164</v>
      </c>
      <c r="C32" s="42"/>
      <c r="D32" s="43"/>
      <c r="E32" s="17">
        <v>21</v>
      </c>
      <c r="F32" s="18">
        <v>1261</v>
      </c>
      <c r="G32" s="22">
        <v>2190.7546314837746</v>
      </c>
      <c r="H32" s="20">
        <f t="shared" si="0"/>
        <v>1801.2388923525843</v>
      </c>
      <c r="J32" s="24"/>
      <c r="K32" s="25"/>
      <c r="L32" s="26"/>
      <c r="M32" s="27"/>
      <c r="N32" s="27"/>
      <c r="O32" s="28"/>
      <c r="P32" s="29"/>
    </row>
    <row r="33" spans="2:16" x14ac:dyDescent="0.25">
      <c r="B33" s="16" t="s">
        <v>165</v>
      </c>
      <c r="C33" s="42"/>
      <c r="D33" s="43"/>
      <c r="E33" s="17">
        <v>22</v>
      </c>
      <c r="F33" s="18">
        <v>1321</v>
      </c>
      <c r="G33" s="22">
        <v>2300.206821872835</v>
      </c>
      <c r="H33" s="20">
        <f t="shared" si="0"/>
        <v>1891.2305049908414</v>
      </c>
      <c r="J33" s="24"/>
      <c r="K33" s="25"/>
      <c r="L33" s="26"/>
      <c r="M33" s="27"/>
      <c r="N33" s="27"/>
      <c r="O33" s="28"/>
      <c r="P33" s="29"/>
    </row>
    <row r="34" spans="2:16" x14ac:dyDescent="0.25">
      <c r="B34" s="16" t="s">
        <v>166</v>
      </c>
      <c r="C34" s="42"/>
      <c r="D34" s="43"/>
      <c r="E34" s="17">
        <v>23</v>
      </c>
      <c r="F34" s="18">
        <v>1381</v>
      </c>
      <c r="G34" s="22">
        <v>2409.8981582447846</v>
      </c>
      <c r="H34" s="20">
        <f t="shared" si="0"/>
        <v>1981.4187435036438</v>
      </c>
      <c r="J34" s="24"/>
      <c r="K34" s="25"/>
      <c r="L34" s="26"/>
      <c r="M34" s="27"/>
      <c r="N34" s="27"/>
      <c r="O34" s="28"/>
      <c r="P34" s="29"/>
    </row>
    <row r="35" spans="2:16" x14ac:dyDescent="0.25">
      <c r="B35" s="16" t="s">
        <v>167</v>
      </c>
      <c r="C35" s="42"/>
      <c r="D35" s="43"/>
      <c r="E35" s="17">
        <v>24</v>
      </c>
      <c r="F35" s="18">
        <v>1441</v>
      </c>
      <c r="G35" s="22">
        <v>2519.8187252992075</v>
      </c>
      <c r="H35" s="20">
        <f t="shared" si="0"/>
        <v>2071.7954555290239</v>
      </c>
      <c r="J35" s="24"/>
      <c r="K35" s="25"/>
      <c r="L35" s="26"/>
      <c r="M35" s="27"/>
      <c r="N35" s="27"/>
      <c r="O35" s="28"/>
      <c r="P35" s="29"/>
    </row>
    <row r="36" spans="2:16" x14ac:dyDescent="0.25">
      <c r="B36" s="16" t="s">
        <v>168</v>
      </c>
      <c r="C36" s="42"/>
      <c r="D36" s="43"/>
      <c r="E36" s="17">
        <v>25</v>
      </c>
      <c r="F36" s="18">
        <v>1501</v>
      </c>
      <c r="G36" s="22">
        <v>2629.9594157269439</v>
      </c>
      <c r="H36" s="20">
        <f t="shared" si="0"/>
        <v>2162.3531530355849</v>
      </c>
      <c r="J36" s="24"/>
      <c r="K36" s="25"/>
      <c r="L36" s="26"/>
      <c r="M36" s="27"/>
      <c r="N36" s="27"/>
      <c r="O36" s="28"/>
      <c r="P36" s="29"/>
    </row>
    <row r="37" spans="2:16" x14ac:dyDescent="0.25">
      <c r="B37" s="16" t="s">
        <v>169</v>
      </c>
      <c r="C37" s="42"/>
      <c r="D37" s="43"/>
      <c r="E37" s="17">
        <v>26</v>
      </c>
      <c r="F37" s="18">
        <v>1561</v>
      </c>
      <c r="G37" s="22">
        <v>2740.311834600634</v>
      </c>
      <c r="H37" s="20">
        <f t="shared" si="0"/>
        <v>2253.0849337123868</v>
      </c>
      <c r="J37" s="24"/>
      <c r="K37" s="25"/>
      <c r="L37" s="26"/>
      <c r="M37" s="27"/>
      <c r="N37" s="27"/>
      <c r="O37" s="28"/>
      <c r="P37" s="29"/>
    </row>
    <row r="38" spans="2:16" x14ac:dyDescent="0.25">
      <c r="B38" s="16" t="s">
        <v>170</v>
      </c>
      <c r="C38" s="42"/>
      <c r="D38" s="43"/>
      <c r="E38" s="17">
        <v>27</v>
      </c>
      <c r="F38" s="18">
        <v>1621</v>
      </c>
      <c r="G38" s="22">
        <v>2850.8682183311207</v>
      </c>
      <c r="H38" s="20">
        <f t="shared" si="0"/>
        <v>2343.9844143348855</v>
      </c>
      <c r="J38" s="24"/>
      <c r="K38" s="25"/>
      <c r="L38" s="26"/>
      <c r="M38" s="27"/>
      <c r="N38" s="27"/>
      <c r="O38" s="28"/>
      <c r="P38" s="29"/>
    </row>
    <row r="39" spans="2:16" x14ac:dyDescent="0.25">
      <c r="B39" s="16" t="s">
        <v>171</v>
      </c>
      <c r="C39" s="42"/>
      <c r="D39" s="43"/>
      <c r="E39" s="17">
        <v>28</v>
      </c>
      <c r="F39" s="18">
        <v>1681</v>
      </c>
      <c r="G39" s="22">
        <v>2961.621365511769</v>
      </c>
      <c r="H39" s="20">
        <f t="shared" si="0"/>
        <v>2435.0456739051183</v>
      </c>
      <c r="J39" s="24"/>
      <c r="K39" s="25"/>
      <c r="L39" s="26"/>
      <c r="M39" s="27"/>
      <c r="N39" s="27"/>
      <c r="O39" s="28"/>
      <c r="P39" s="29"/>
    </row>
    <row r="40" spans="2:16" x14ac:dyDescent="0.25">
      <c r="B40" s="16" t="s">
        <v>172</v>
      </c>
      <c r="C40" s="42"/>
      <c r="D40" s="43"/>
      <c r="E40" s="17">
        <v>29</v>
      </c>
      <c r="F40" s="18">
        <v>1741</v>
      </c>
      <c r="G40" s="22">
        <v>3072.5645775433777</v>
      </c>
      <c r="H40" s="20">
        <f t="shared" si="0"/>
        <v>2526.263204833494</v>
      </c>
      <c r="J40" s="24"/>
      <c r="K40" s="25"/>
      <c r="L40" s="26"/>
      <c r="M40" s="27"/>
      <c r="N40" s="27"/>
      <c r="O40" s="28"/>
      <c r="P40" s="29"/>
    </row>
    <row r="41" spans="2:16" x14ac:dyDescent="0.25">
      <c r="B41" s="16" t="s">
        <v>173</v>
      </c>
      <c r="C41" s="42"/>
      <c r="D41" s="43"/>
      <c r="E41" s="17">
        <v>30</v>
      </c>
      <c r="F41" s="18">
        <v>1801</v>
      </c>
      <c r="G41" s="22">
        <v>3183.6916073659613</v>
      </c>
      <c r="H41" s="20">
        <f t="shared" si="0"/>
        <v>2617.6318707860532</v>
      </c>
      <c r="J41" s="24"/>
      <c r="K41" s="25"/>
      <c r="L41" s="26"/>
      <c r="M41" s="27"/>
      <c r="N41" s="27"/>
      <c r="O41" s="28"/>
      <c r="P41" s="29"/>
    </row>
    <row r="42" spans="2:16" x14ac:dyDescent="0.25">
      <c r="B42" s="16" t="s">
        <v>174</v>
      </c>
      <c r="C42" s="42"/>
      <c r="D42" s="43"/>
      <c r="E42" s="17">
        <v>31</v>
      </c>
      <c r="F42" s="18">
        <v>1861</v>
      </c>
      <c r="G42" s="22">
        <v>3294.9966149565307</v>
      </c>
      <c r="H42" s="20">
        <f t="shared" si="0"/>
        <v>2709.1468700947366</v>
      </c>
      <c r="J42" s="24"/>
      <c r="K42" s="25"/>
      <c r="L42" s="26"/>
      <c r="M42" s="27"/>
      <c r="N42" s="27"/>
      <c r="O42" s="28"/>
      <c r="P42" s="29"/>
    </row>
    <row r="43" spans="2:16" x14ac:dyDescent="0.25">
      <c r="B43" s="16" t="s">
        <v>175</v>
      </c>
      <c r="C43" s="42"/>
      <c r="D43" s="43"/>
      <c r="E43" s="17">
        <v>32</v>
      </c>
      <c r="F43" s="18">
        <v>1921</v>
      </c>
      <c r="G43" s="22">
        <v>3406.4741285099208</v>
      </c>
      <c r="H43" s="20">
        <f t="shared" si="0"/>
        <v>2800.8037038402531</v>
      </c>
      <c r="J43" s="24"/>
      <c r="K43" s="25"/>
      <c r="L43" s="26"/>
      <c r="M43" s="27"/>
      <c r="N43" s="27"/>
      <c r="O43" s="28"/>
      <c r="P43" s="29"/>
    </row>
    <row r="44" spans="2:16" x14ac:dyDescent="0.25">
      <c r="B44" s="16" t="s">
        <v>176</v>
      </c>
      <c r="C44" s="42"/>
      <c r="D44" s="43"/>
      <c r="E44" s="17">
        <v>33</v>
      </c>
      <c r="F44" s="18">
        <v>1981</v>
      </c>
      <c r="G44" s="22">
        <v>3518.1190104216394</v>
      </c>
      <c r="H44" s="20">
        <f t="shared" si="0"/>
        <v>2892.5981478831704</v>
      </c>
      <c r="K44" s="25"/>
      <c r="L44" s="26"/>
      <c r="M44" s="27"/>
      <c r="N44" s="27"/>
      <c r="O44" s="28"/>
      <c r="P44" s="29"/>
    </row>
    <row r="45" spans="2:16" x14ac:dyDescent="0.25">
      <c r="B45" s="16" t="s">
        <v>177</v>
      </c>
      <c r="C45" s="42"/>
      <c r="D45" s="43"/>
      <c r="E45" s="17">
        <v>34</v>
      </c>
      <c r="F45" s="18">
        <v>2041</v>
      </c>
      <c r="G45" s="22">
        <v>3629.9264273508661</v>
      </c>
      <c r="H45" s="20">
        <f t="shared" si="0"/>
        <v>2984.5262282497074</v>
      </c>
      <c r="J45" s="24"/>
      <c r="K45" s="25"/>
      <c r="L45" s="26"/>
      <c r="M45" s="27"/>
      <c r="N45" s="27"/>
      <c r="O45" s="28"/>
      <c r="P45" s="29"/>
    </row>
  </sheetData>
  <mergeCells count="20">
    <mergeCell ref="C14:C45"/>
    <mergeCell ref="D14:D45"/>
    <mergeCell ref="K14:K30"/>
    <mergeCell ref="L14:L30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topLeftCell="A4" workbookViewId="0">
      <selection activeCell="P29" sqref="P29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195</v>
      </c>
      <c r="C11" s="39"/>
      <c r="D11" s="39"/>
      <c r="E11" s="39"/>
      <c r="F11" s="39"/>
      <c r="G11" s="39"/>
      <c r="H11" s="39"/>
      <c r="J11" s="38" t="s">
        <v>196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197</v>
      </c>
      <c r="C14" s="42">
        <v>1000</v>
      </c>
      <c r="D14" s="43">
        <v>63</v>
      </c>
      <c r="E14" s="17">
        <v>3</v>
      </c>
      <c r="F14" s="18">
        <v>181</v>
      </c>
      <c r="G14" s="19">
        <v>370.57538511689603</v>
      </c>
      <c r="H14" s="20">
        <f>G14*POWER((($F$4+$F$6)/2-$F$8)/70,1.26)</f>
        <v>305.15719462710553</v>
      </c>
      <c r="I14" s="21"/>
      <c r="J14" s="16" t="s">
        <v>210</v>
      </c>
      <c r="K14" s="44">
        <v>1000</v>
      </c>
      <c r="L14" s="47">
        <v>93</v>
      </c>
      <c r="M14" s="17">
        <v>3</v>
      </c>
      <c r="N14" s="18">
        <v>181</v>
      </c>
      <c r="O14" s="19">
        <v>683.95916106731477</v>
      </c>
      <c r="P14" s="20">
        <f>O14*POWER((($F$4+$F$6)/2-$F$8)/70,1.22)</f>
        <v>566.70244658139666</v>
      </c>
    </row>
    <row r="15" spans="2:16" x14ac:dyDescent="0.25">
      <c r="B15" s="16" t="s">
        <v>198</v>
      </c>
      <c r="C15" s="42"/>
      <c r="D15" s="43"/>
      <c r="E15" s="17">
        <v>4</v>
      </c>
      <c r="F15" s="18">
        <v>241</v>
      </c>
      <c r="G15" s="19">
        <v>500.97074420042367</v>
      </c>
      <c r="H15" s="20">
        <f>G15*POWER((($F$4+$F$6)/2-$F$8)/70,1.26)</f>
        <v>412.53367878773446</v>
      </c>
      <c r="I15" s="21"/>
      <c r="J15" s="16" t="s">
        <v>211</v>
      </c>
      <c r="K15" s="45"/>
      <c r="L15" s="48"/>
      <c r="M15" s="17">
        <v>4</v>
      </c>
      <c r="N15" s="18">
        <v>241</v>
      </c>
      <c r="O15" s="19">
        <v>902.52370828910091</v>
      </c>
      <c r="P15" s="20">
        <f>O15*POWER((($F$4+$F$6)/2-$F$8)/70,1.22)</f>
        <v>747.7966853854457</v>
      </c>
    </row>
    <row r="16" spans="2:16" x14ac:dyDescent="0.25">
      <c r="B16" s="16" t="s">
        <v>199</v>
      </c>
      <c r="C16" s="42"/>
      <c r="D16" s="43"/>
      <c r="E16" s="17">
        <v>5</v>
      </c>
      <c r="F16" s="18">
        <v>301</v>
      </c>
      <c r="G16" s="19">
        <v>632.95678289611237</v>
      </c>
      <c r="H16" s="20">
        <f t="shared" ref="H16:H26" si="0">G16*POWER((($F$4+$F$6)/2-$F$8)/70,1.26)</f>
        <v>521.22003766614716</v>
      </c>
      <c r="I16" s="21"/>
      <c r="J16" s="16" t="s">
        <v>212</v>
      </c>
      <c r="K16" s="45"/>
      <c r="L16" s="48"/>
      <c r="M16" s="17">
        <v>5</v>
      </c>
      <c r="N16" s="18">
        <v>301</v>
      </c>
      <c r="O16" s="19">
        <v>1119.1033111109048</v>
      </c>
      <c r="P16" s="20">
        <f t="shared" ref="P16:P26" si="1">O16*POWER((($F$4+$F$6)/2-$F$8)/70,1.22)</f>
        <v>927.24627504693103</v>
      </c>
    </row>
    <row r="17" spans="2:16" x14ac:dyDescent="0.25">
      <c r="B17" s="16" t="s">
        <v>200</v>
      </c>
      <c r="C17" s="42"/>
      <c r="D17" s="43"/>
      <c r="E17" s="17">
        <v>6</v>
      </c>
      <c r="F17" s="18">
        <v>361</v>
      </c>
      <c r="G17" s="19">
        <v>766.22444646154702</v>
      </c>
      <c r="H17" s="20">
        <f t="shared" si="0"/>
        <v>630.96177438540758</v>
      </c>
      <c r="I17" s="21"/>
      <c r="J17" s="16" t="s">
        <v>213</v>
      </c>
      <c r="K17" s="45"/>
      <c r="L17" s="48"/>
      <c r="M17" s="17">
        <v>6</v>
      </c>
      <c r="N17" s="18">
        <v>361</v>
      </c>
      <c r="O17" s="19">
        <v>1334.1141294680308</v>
      </c>
      <c r="P17" s="20">
        <f t="shared" si="1"/>
        <v>1105.3960297988226</v>
      </c>
    </row>
    <row r="18" spans="2:16" x14ac:dyDescent="0.25">
      <c r="B18" s="16" t="s">
        <v>201</v>
      </c>
      <c r="C18" s="42"/>
      <c r="D18" s="43"/>
      <c r="E18" s="17">
        <v>7</v>
      </c>
      <c r="F18" s="18">
        <v>421</v>
      </c>
      <c r="G18" s="22">
        <v>900.56743710740182</v>
      </c>
      <c r="H18" s="20">
        <f t="shared" si="0"/>
        <v>741.58900919317182</v>
      </c>
      <c r="J18" s="16" t="s">
        <v>214</v>
      </c>
      <c r="K18" s="45"/>
      <c r="L18" s="48"/>
      <c r="M18" s="17">
        <v>7</v>
      </c>
      <c r="N18" s="18">
        <v>421</v>
      </c>
      <c r="O18" s="22">
        <v>1547.8290533903328</v>
      </c>
      <c r="P18" s="20">
        <f t="shared" si="1"/>
        <v>1282.4720559006291</v>
      </c>
    </row>
    <row r="19" spans="2:16" x14ac:dyDescent="0.25">
      <c r="B19" s="16" t="s">
        <v>202</v>
      </c>
      <c r="C19" s="42"/>
      <c r="D19" s="43"/>
      <c r="E19" s="17">
        <v>8</v>
      </c>
      <c r="F19" s="18">
        <v>481</v>
      </c>
      <c r="G19" s="22">
        <v>1035.8379066308291</v>
      </c>
      <c r="H19" s="20">
        <f t="shared" si="0"/>
        <v>852.97999373640937</v>
      </c>
      <c r="J19" s="16" t="s">
        <v>215</v>
      </c>
      <c r="K19" s="45"/>
      <c r="L19" s="48"/>
      <c r="M19" s="17">
        <v>8</v>
      </c>
      <c r="N19" s="18">
        <v>481</v>
      </c>
      <c r="O19" s="22">
        <v>1760.4408273871618</v>
      </c>
      <c r="P19" s="20">
        <f t="shared" si="1"/>
        <v>1458.6340540936114</v>
      </c>
    </row>
    <row r="20" spans="2:16" x14ac:dyDescent="0.25">
      <c r="B20" s="16" t="s">
        <v>203</v>
      </c>
      <c r="C20" s="42"/>
      <c r="D20" s="43"/>
      <c r="E20" s="17">
        <v>9</v>
      </c>
      <c r="F20" s="18">
        <v>541</v>
      </c>
      <c r="G20" s="22">
        <v>1171.9245268350896</v>
      </c>
      <c r="H20" s="20">
        <f t="shared" si="0"/>
        <v>965.04305274049511</v>
      </c>
      <c r="J20" s="16" t="s">
        <v>216</v>
      </c>
      <c r="K20" s="45"/>
      <c r="L20" s="48"/>
      <c r="M20" s="17">
        <v>9</v>
      </c>
      <c r="N20" s="18">
        <v>541</v>
      </c>
      <c r="O20" s="22">
        <v>1972.0928038780196</v>
      </c>
      <c r="P20" s="20">
        <f t="shared" si="1"/>
        <v>1634.0008007192225</v>
      </c>
    </row>
    <row r="21" spans="2:16" x14ac:dyDescent="0.25">
      <c r="B21" s="16" t="s">
        <v>204</v>
      </c>
      <c r="C21" s="42"/>
      <c r="D21" s="43"/>
      <c r="E21" s="17">
        <v>10</v>
      </c>
      <c r="F21" s="18">
        <v>601</v>
      </c>
      <c r="G21" s="22">
        <v>1308.7403537492617</v>
      </c>
      <c r="H21" s="20">
        <f t="shared" si="0"/>
        <v>1077.7065905751692</v>
      </c>
      <c r="J21" s="16" t="s">
        <v>217</v>
      </c>
      <c r="K21" s="45"/>
      <c r="L21" s="48"/>
      <c r="M21" s="17">
        <v>10</v>
      </c>
      <c r="N21" s="18">
        <v>601</v>
      </c>
      <c r="O21" s="22">
        <v>2182.8957409645318</v>
      </c>
      <c r="P21" s="20">
        <f t="shared" si="1"/>
        <v>1808.6640657116091</v>
      </c>
    </row>
    <row r="22" spans="2:16" ht="15.75" x14ac:dyDescent="0.25">
      <c r="B22" s="16" t="s">
        <v>205</v>
      </c>
      <c r="C22" s="42"/>
      <c r="D22" s="43"/>
      <c r="E22" s="17">
        <v>11</v>
      </c>
      <c r="F22" s="18">
        <v>661</v>
      </c>
      <c r="G22" s="22">
        <v>1446.2155529067109</v>
      </c>
      <c r="H22" s="20">
        <f t="shared" si="0"/>
        <v>1190.9131007497629</v>
      </c>
      <c r="I22" s="23"/>
      <c r="J22" s="16" t="s">
        <v>218</v>
      </c>
      <c r="K22" s="45"/>
      <c r="L22" s="48"/>
      <c r="M22" s="17">
        <v>11</v>
      </c>
      <c r="N22" s="18">
        <v>661</v>
      </c>
      <c r="O22" s="22">
        <v>2392.9377595803926</v>
      </c>
      <c r="P22" s="20">
        <f t="shared" si="1"/>
        <v>1982.6968627118799</v>
      </c>
    </row>
    <row r="23" spans="2:16" x14ac:dyDescent="0.25">
      <c r="B23" s="16" t="s">
        <v>206</v>
      </c>
      <c r="C23" s="42"/>
      <c r="D23" s="43"/>
      <c r="E23" s="17">
        <v>12</v>
      </c>
      <c r="F23" s="18">
        <v>721</v>
      </c>
      <c r="G23" s="22">
        <v>1584.2927672330602</v>
      </c>
      <c r="H23" s="20">
        <f t="shared" si="0"/>
        <v>1304.6153515143758</v>
      </c>
      <c r="J23" s="16" t="s">
        <v>219</v>
      </c>
      <c r="K23" s="45"/>
      <c r="L23" s="48"/>
      <c r="M23" s="17">
        <v>12</v>
      </c>
      <c r="N23" s="18">
        <v>721</v>
      </c>
      <c r="O23" s="22">
        <v>2602.290621663401</v>
      </c>
      <c r="P23" s="20">
        <f t="shared" si="1"/>
        <v>2156.1586509217495</v>
      </c>
    </row>
    <row r="24" spans="2:16" x14ac:dyDescent="0.25">
      <c r="B24" s="16" t="s">
        <v>207</v>
      </c>
      <c r="C24" s="42"/>
      <c r="D24" s="43"/>
      <c r="E24" s="17">
        <v>13</v>
      </c>
      <c r="F24" s="18">
        <v>781</v>
      </c>
      <c r="G24" s="22">
        <v>1722.9240246261891</v>
      </c>
      <c r="H24" s="20">
        <f t="shared" si="0"/>
        <v>1418.7738393490999</v>
      </c>
      <c r="J24" s="16" t="s">
        <v>220</v>
      </c>
      <c r="K24" s="45"/>
      <c r="L24" s="48"/>
      <c r="M24" s="17">
        <v>13</v>
      </c>
      <c r="N24" s="18">
        <v>781</v>
      </c>
      <c r="O24" s="22">
        <v>2811.013884973258</v>
      </c>
      <c r="P24" s="20">
        <f t="shared" si="1"/>
        <v>2329.098777626928</v>
      </c>
    </row>
    <row r="25" spans="2:16" x14ac:dyDescent="0.25">
      <c r="B25" s="16" t="s">
        <v>208</v>
      </c>
      <c r="C25" s="42"/>
      <c r="D25" s="43"/>
      <c r="E25" s="17">
        <v>14</v>
      </c>
      <c r="F25" s="18">
        <v>841</v>
      </c>
      <c r="G25" s="22">
        <v>1862.0685930913749</v>
      </c>
      <c r="H25" s="20">
        <f t="shared" si="0"/>
        <v>1533.3550227351504</v>
      </c>
      <c r="J25" s="16" t="s">
        <v>221</v>
      </c>
      <c r="K25" s="45"/>
      <c r="L25" s="48"/>
      <c r="M25" s="17">
        <v>14</v>
      </c>
      <c r="N25" s="18">
        <v>841</v>
      </c>
      <c r="O25" s="22">
        <v>3019.1577621488068</v>
      </c>
      <c r="P25" s="20">
        <f t="shared" si="1"/>
        <v>2501.5588471027895</v>
      </c>
    </row>
    <row r="26" spans="2:16" x14ac:dyDescent="0.25">
      <c r="B26" s="16" t="s">
        <v>209</v>
      </c>
      <c r="C26" s="42"/>
      <c r="D26" s="43"/>
      <c r="E26" s="17">
        <v>15</v>
      </c>
      <c r="F26" s="18">
        <v>901</v>
      </c>
      <c r="G26" s="22">
        <v>2001.691445503315</v>
      </c>
      <c r="H26" s="20">
        <f t="shared" si="0"/>
        <v>1648.3300579345928</v>
      </c>
      <c r="J26" s="16" t="s">
        <v>222</v>
      </c>
      <c r="K26" s="46"/>
      <c r="L26" s="49"/>
      <c r="M26" s="17">
        <v>15</v>
      </c>
      <c r="N26" s="18">
        <v>901</v>
      </c>
      <c r="O26" s="22">
        <v>3226.7651524601342</v>
      </c>
      <c r="P26" s="20">
        <f t="shared" si="1"/>
        <v>2673.5744040465893</v>
      </c>
    </row>
  </sheetData>
  <mergeCells count="20">
    <mergeCell ref="C14:C26"/>
    <mergeCell ref="D14:D26"/>
    <mergeCell ref="K14:K26"/>
    <mergeCell ref="L14:L26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topLeftCell="A4" workbookViewId="0">
      <selection activeCell="M27" sqref="M27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223</v>
      </c>
      <c r="C11" s="39"/>
      <c r="D11" s="39"/>
      <c r="E11" s="39"/>
      <c r="F11" s="39"/>
      <c r="G11" s="39"/>
      <c r="H11" s="39"/>
      <c r="J11" s="38" t="s">
        <v>224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225</v>
      </c>
      <c r="C14" s="42">
        <v>1250</v>
      </c>
      <c r="D14" s="43">
        <v>63</v>
      </c>
      <c r="E14" s="17">
        <v>3</v>
      </c>
      <c r="F14" s="18">
        <v>181</v>
      </c>
      <c r="G14" s="19">
        <v>475.09421493523877</v>
      </c>
      <c r="H14" s="20">
        <f>G14*POWER((($F$4+$F$6)/2-$F$8)/70,1.26)</f>
        <v>391.22516938752392</v>
      </c>
      <c r="I14" s="21"/>
      <c r="J14" s="16" t="s">
        <v>238</v>
      </c>
      <c r="K14" s="44">
        <v>1250</v>
      </c>
      <c r="L14" s="47">
        <v>93</v>
      </c>
      <c r="M14" s="17">
        <v>3</v>
      </c>
      <c r="N14" s="18">
        <v>181</v>
      </c>
      <c r="O14" s="19">
        <v>854.94174296222536</v>
      </c>
      <c r="P14" s="20">
        <f>O14*POWER((($F$4+$F$6)/2-$F$8)/70,1.22)</f>
        <v>708.37208564499758</v>
      </c>
    </row>
    <row r="15" spans="2:16" x14ac:dyDescent="0.25">
      <c r="B15" s="16" t="s">
        <v>226</v>
      </c>
      <c r="C15" s="42"/>
      <c r="D15" s="43"/>
      <c r="E15" s="17">
        <v>4</v>
      </c>
      <c r="F15" s="18">
        <v>241</v>
      </c>
      <c r="G15" s="19">
        <v>642.26689623851883</v>
      </c>
      <c r="H15" s="20">
        <f>G15*POWER((($F$4+$F$6)/2-$F$8)/70,1.26)</f>
        <v>528.88662369245037</v>
      </c>
      <c r="I15" s="21"/>
      <c r="J15" s="16" t="s">
        <v>239</v>
      </c>
      <c r="K15" s="45"/>
      <c r="L15" s="48"/>
      <c r="M15" s="17">
        <v>4</v>
      </c>
      <c r="N15" s="18">
        <v>241</v>
      </c>
      <c r="O15" s="19">
        <v>1128.1451234973285</v>
      </c>
      <c r="P15" s="20">
        <f>O15*POWER((($F$4+$F$6)/2-$F$8)/70,1.22)</f>
        <v>934.73797556443026</v>
      </c>
    </row>
    <row r="16" spans="2:16" x14ac:dyDescent="0.25">
      <c r="B16" s="16" t="s">
        <v>227</v>
      </c>
      <c r="C16" s="42"/>
      <c r="D16" s="43"/>
      <c r="E16" s="17">
        <v>5</v>
      </c>
      <c r="F16" s="18">
        <v>301</v>
      </c>
      <c r="G16" s="19">
        <v>811.47889993585045</v>
      </c>
      <c r="H16" s="20">
        <f t="shared" ref="H16:H26" si="0">G16*POWER((($F$4+$F$6)/2-$F$8)/70,1.26)</f>
        <v>668.22739595993585</v>
      </c>
      <c r="I16" s="21"/>
      <c r="J16" s="16" t="s">
        <v>240</v>
      </c>
      <c r="K16" s="45"/>
      <c r="L16" s="48"/>
      <c r="M16" s="17">
        <v>5</v>
      </c>
      <c r="N16" s="18">
        <v>301</v>
      </c>
      <c r="O16" s="19">
        <v>1398.8673444521492</v>
      </c>
      <c r="P16" s="20">
        <f t="shared" ref="P16:P23" si="1">O16*POWER((($F$4+$F$6)/2-$F$8)/70,1.22)</f>
        <v>1159.048071388919</v>
      </c>
    </row>
    <row r="17" spans="2:16" x14ac:dyDescent="0.25">
      <c r="B17" s="16" t="s">
        <v>228</v>
      </c>
      <c r="C17" s="42"/>
      <c r="D17" s="43"/>
      <c r="E17" s="17">
        <v>6</v>
      </c>
      <c r="F17" s="18">
        <v>361</v>
      </c>
      <c r="G17" s="19">
        <v>982.33400402729296</v>
      </c>
      <c r="H17" s="20">
        <f t="shared" si="0"/>
        <v>808.92120981327673</v>
      </c>
      <c r="I17" s="21"/>
      <c r="J17" s="16" t="s">
        <v>241</v>
      </c>
      <c r="K17" s="45"/>
      <c r="L17" s="48"/>
      <c r="M17" s="17">
        <v>6</v>
      </c>
      <c r="N17" s="18">
        <v>361</v>
      </c>
      <c r="O17" s="19">
        <v>1667.6286013598319</v>
      </c>
      <c r="P17" s="20">
        <f t="shared" si="1"/>
        <v>1381.7333872756158</v>
      </c>
    </row>
    <row r="18" spans="2:16" x14ac:dyDescent="0.25">
      <c r="B18" s="16" t="s">
        <v>229</v>
      </c>
      <c r="C18" s="42"/>
      <c r="D18" s="43"/>
      <c r="E18" s="17">
        <v>7</v>
      </c>
      <c r="F18" s="18">
        <v>421</v>
      </c>
      <c r="G18" s="22">
        <v>1154.5677255218036</v>
      </c>
      <c r="H18" s="20">
        <f t="shared" si="0"/>
        <v>950.75027181336566</v>
      </c>
      <c r="J18" s="16" t="s">
        <v>242</v>
      </c>
      <c r="K18" s="45"/>
      <c r="L18" s="48"/>
      <c r="M18" s="17">
        <v>7</v>
      </c>
      <c r="N18" s="18">
        <v>421</v>
      </c>
      <c r="O18" s="22">
        <v>1934.7700038816556</v>
      </c>
      <c r="P18" s="20">
        <f t="shared" si="1"/>
        <v>1603.0765536659312</v>
      </c>
    </row>
    <row r="19" spans="2:16" x14ac:dyDescent="0.25">
      <c r="B19" s="16" t="s">
        <v>230</v>
      </c>
      <c r="C19" s="42"/>
      <c r="D19" s="43"/>
      <c r="E19" s="17">
        <v>8</v>
      </c>
      <c r="F19" s="18">
        <v>481</v>
      </c>
      <c r="G19" s="22">
        <v>1327.9905164119257</v>
      </c>
      <c r="H19" s="20">
        <f t="shared" si="0"/>
        <v>1093.558495127332</v>
      </c>
      <c r="J19" s="16" t="s">
        <v>243</v>
      </c>
      <c r="K19" s="45"/>
      <c r="L19" s="48"/>
      <c r="M19" s="17">
        <v>8</v>
      </c>
      <c r="N19" s="18">
        <v>481</v>
      </c>
      <c r="O19" s="22">
        <v>2200.5324806229387</v>
      </c>
      <c r="P19" s="20">
        <f t="shared" si="1"/>
        <v>1823.2771948033248</v>
      </c>
    </row>
    <row r="20" spans="2:16" x14ac:dyDescent="0.25">
      <c r="B20" s="16" t="s">
        <v>231</v>
      </c>
      <c r="C20" s="42"/>
      <c r="D20" s="43"/>
      <c r="E20" s="17">
        <v>9</v>
      </c>
      <c r="F20" s="18">
        <v>541</v>
      </c>
      <c r="G20" s="22">
        <v>1502.4596489711168</v>
      </c>
      <c r="H20" s="20">
        <f t="shared" si="0"/>
        <v>1237.2283479536145</v>
      </c>
      <c r="J20" s="16" t="s">
        <v>244</v>
      </c>
      <c r="K20" s="45"/>
      <c r="L20" s="48"/>
      <c r="M20" s="17">
        <v>9</v>
      </c>
      <c r="N20" s="18">
        <v>541</v>
      </c>
      <c r="O20" s="22">
        <v>2465.0952205972412</v>
      </c>
      <c r="P20" s="20">
        <f t="shared" si="1"/>
        <v>2042.483779862808</v>
      </c>
    </row>
    <row r="21" spans="2:16" x14ac:dyDescent="0.25">
      <c r="B21" s="16" t="s">
        <v>232</v>
      </c>
      <c r="C21" s="42"/>
      <c r="D21" s="43"/>
      <c r="E21" s="17">
        <v>10</v>
      </c>
      <c r="F21" s="18">
        <v>601</v>
      </c>
      <c r="G21" s="22">
        <v>1677.8636571407371</v>
      </c>
      <c r="H21" s="20">
        <f t="shared" si="0"/>
        <v>1381.6680414926411</v>
      </c>
      <c r="J21" s="16" t="s">
        <v>245</v>
      </c>
      <c r="K21" s="45"/>
      <c r="L21" s="48"/>
      <c r="M21" s="17">
        <v>10</v>
      </c>
      <c r="N21" s="18">
        <v>601</v>
      </c>
      <c r="O21" s="22">
        <v>2728.5966702642945</v>
      </c>
      <c r="P21" s="20">
        <f t="shared" si="1"/>
        <v>2260.8110202948828</v>
      </c>
    </row>
    <row r="22" spans="2:16" ht="15.75" x14ac:dyDescent="0.25">
      <c r="B22" s="16" t="s">
        <v>233</v>
      </c>
      <c r="C22" s="42"/>
      <c r="D22" s="43"/>
      <c r="E22" s="17">
        <v>11</v>
      </c>
      <c r="F22" s="18">
        <v>661</v>
      </c>
      <c r="G22" s="22">
        <v>1854.1130100117352</v>
      </c>
      <c r="H22" s="20">
        <f t="shared" si="0"/>
        <v>1526.8038498518249</v>
      </c>
      <c r="I22" s="23"/>
      <c r="J22" s="16" t="s">
        <v>246</v>
      </c>
      <c r="K22" s="45"/>
      <c r="L22" s="48"/>
      <c r="M22" s="17">
        <v>11</v>
      </c>
      <c r="N22" s="18">
        <v>661</v>
      </c>
      <c r="O22" s="22">
        <v>2991.1469798624939</v>
      </c>
      <c r="P22" s="20">
        <f t="shared" si="1"/>
        <v>2478.3501823814318</v>
      </c>
    </row>
    <row r="23" spans="2:16" x14ac:dyDescent="0.25">
      <c r="B23" s="16" t="s">
        <v>234</v>
      </c>
      <c r="C23" s="42"/>
      <c r="D23" s="43"/>
      <c r="E23" s="17">
        <v>12</v>
      </c>
      <c r="F23" s="18">
        <v>721</v>
      </c>
      <c r="G23" s="22">
        <v>2031.134173249894</v>
      </c>
      <c r="H23" s="20">
        <f t="shared" si="0"/>
        <v>1672.5752198157079</v>
      </c>
      <c r="J23" s="16" t="s">
        <v>247</v>
      </c>
      <c r="K23" s="46"/>
      <c r="L23" s="49"/>
      <c r="M23" s="17">
        <v>12</v>
      </c>
      <c r="N23" s="18">
        <v>721</v>
      </c>
      <c r="O23" s="22">
        <v>3252.8358510577759</v>
      </c>
      <c r="P23" s="20">
        <f t="shared" si="1"/>
        <v>2695.1755894979465</v>
      </c>
    </row>
    <row r="24" spans="2:16" x14ac:dyDescent="0.25">
      <c r="B24" s="16" t="s">
        <v>235</v>
      </c>
      <c r="C24" s="42"/>
      <c r="D24" s="43"/>
      <c r="E24" s="17">
        <v>13</v>
      </c>
      <c r="F24" s="18">
        <v>781</v>
      </c>
      <c r="G24" s="22">
        <v>2208.8656444751014</v>
      </c>
      <c r="H24" s="20">
        <f t="shared" si="0"/>
        <v>1818.9315061052678</v>
      </c>
      <c r="J24" s="24"/>
      <c r="K24" s="25"/>
      <c r="L24" s="26"/>
      <c r="M24" s="27"/>
      <c r="N24" s="27"/>
      <c r="O24" s="28"/>
      <c r="P24" s="29"/>
    </row>
    <row r="25" spans="2:16" x14ac:dyDescent="0.25">
      <c r="B25" s="16" t="s">
        <v>236</v>
      </c>
      <c r="C25" s="42"/>
      <c r="D25" s="43"/>
      <c r="E25" s="17">
        <v>14</v>
      </c>
      <c r="F25" s="18">
        <v>841</v>
      </c>
      <c r="G25" s="22">
        <v>2387.2552034486876</v>
      </c>
      <c r="H25" s="20">
        <f t="shared" si="0"/>
        <v>1965.8297069935279</v>
      </c>
      <c r="J25" s="24"/>
      <c r="K25" s="25"/>
      <c r="L25" s="26"/>
      <c r="M25" s="27"/>
      <c r="N25" s="27"/>
      <c r="O25" s="28"/>
      <c r="P25" s="29"/>
    </row>
    <row r="26" spans="2:16" x14ac:dyDescent="0.25">
      <c r="B26" s="16" t="s">
        <v>237</v>
      </c>
      <c r="C26" s="42"/>
      <c r="D26" s="43"/>
      <c r="E26" s="17">
        <v>15</v>
      </c>
      <c r="F26" s="18">
        <v>901</v>
      </c>
      <c r="G26" s="22">
        <v>2566.2579438296889</v>
      </c>
      <c r="H26" s="20">
        <f t="shared" si="0"/>
        <v>2113.2328435186364</v>
      </c>
      <c r="J26" s="24"/>
      <c r="K26" s="25"/>
      <c r="L26" s="26"/>
      <c r="M26" s="27"/>
      <c r="N26" s="27"/>
      <c r="O26" s="28"/>
      <c r="P26" s="29"/>
    </row>
  </sheetData>
  <mergeCells count="20">
    <mergeCell ref="C14:C26"/>
    <mergeCell ref="D14:D26"/>
    <mergeCell ref="K14:K23"/>
    <mergeCell ref="L14:L23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topLeftCell="A7" workbookViewId="0">
      <selection activeCell="O25" sqref="O25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248</v>
      </c>
      <c r="C11" s="39"/>
      <c r="D11" s="39"/>
      <c r="E11" s="39"/>
      <c r="F11" s="39"/>
      <c r="G11" s="39"/>
      <c r="H11" s="39"/>
      <c r="J11" s="38" t="s">
        <v>249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250</v>
      </c>
      <c r="C14" s="42">
        <v>1500</v>
      </c>
      <c r="D14" s="43">
        <v>63</v>
      </c>
      <c r="E14" s="17">
        <v>3</v>
      </c>
      <c r="F14" s="18">
        <v>181</v>
      </c>
      <c r="G14" s="19">
        <v>570.14784482479797</v>
      </c>
      <c r="H14" s="20">
        <f>G14*POWER((($F$4+$F$6)/2-$F$8)/70,1.26)</f>
        <v>469.49884918703674</v>
      </c>
      <c r="I14" s="21"/>
      <c r="J14" s="16" t="s">
        <v>263</v>
      </c>
      <c r="K14" s="44">
        <v>1500</v>
      </c>
      <c r="L14" s="47">
        <v>93</v>
      </c>
      <c r="M14" s="17">
        <v>3</v>
      </c>
      <c r="N14" s="18">
        <v>181</v>
      </c>
      <c r="O14" s="19">
        <v>1025.9243248571361</v>
      </c>
      <c r="P14" s="20">
        <f>O14*POWER((($F$4+$F$6)/2-$F$8)/70,1.22)</f>
        <v>850.04172470859874</v>
      </c>
    </row>
    <row r="15" spans="2:16" x14ac:dyDescent="0.25">
      <c r="B15" s="16" t="s">
        <v>251</v>
      </c>
      <c r="C15" s="42"/>
      <c r="D15" s="43"/>
      <c r="E15" s="17">
        <v>4</v>
      </c>
      <c r="F15" s="18">
        <v>241</v>
      </c>
      <c r="G15" s="19">
        <v>770.76730294983599</v>
      </c>
      <c r="H15" s="20">
        <f>G15*POWER((($F$4+$F$6)/2-$F$8)/70,1.26)</f>
        <v>634.70267407069707</v>
      </c>
      <c r="I15" s="21"/>
      <c r="J15" s="16" t="s">
        <v>264</v>
      </c>
      <c r="K15" s="45"/>
      <c r="L15" s="48"/>
      <c r="M15" s="17">
        <v>4</v>
      </c>
      <c r="N15" s="18">
        <v>241</v>
      </c>
      <c r="O15" s="19">
        <v>1353.7665387055561</v>
      </c>
      <c r="P15" s="20">
        <f>O15*POWER((($F$4+$F$6)/2-$F$8)/70,1.22)</f>
        <v>1121.6792657434148</v>
      </c>
    </row>
    <row r="16" spans="2:16" x14ac:dyDescent="0.25">
      <c r="B16" s="16" t="s">
        <v>252</v>
      </c>
      <c r="C16" s="42"/>
      <c r="D16" s="43"/>
      <c r="E16" s="17">
        <v>5</v>
      </c>
      <c r="F16" s="18">
        <v>301</v>
      </c>
      <c r="G16" s="19">
        <v>973.83409726908519</v>
      </c>
      <c r="H16" s="20">
        <f t="shared" ref="H16:H26" si="0">G16*POWER((($F$4+$F$6)/2-$F$8)/70,1.26)</f>
        <v>801.92180347087094</v>
      </c>
      <c r="I16" s="21"/>
      <c r="J16" s="16" t="s">
        <v>265</v>
      </c>
      <c r="K16" s="45"/>
      <c r="L16" s="48"/>
      <c r="M16" s="17">
        <v>5</v>
      </c>
      <c r="N16" s="18">
        <v>301</v>
      </c>
      <c r="O16" s="19">
        <v>1678.631377793394</v>
      </c>
      <c r="P16" s="20">
        <f t="shared" ref="P16:P21" si="1">O16*POWER((($F$4+$F$6)/2-$F$8)/70,1.22)</f>
        <v>1390.8498677309074</v>
      </c>
    </row>
    <row r="17" spans="2:16" x14ac:dyDescent="0.25">
      <c r="B17" s="16" t="s">
        <v>253</v>
      </c>
      <c r="C17" s="42"/>
      <c r="D17" s="43"/>
      <c r="E17" s="17">
        <v>6</v>
      </c>
      <c r="F17" s="18">
        <v>361</v>
      </c>
      <c r="G17" s="19">
        <v>1178.872732370822</v>
      </c>
      <c r="H17" s="20">
        <f t="shared" si="0"/>
        <v>970.76468184521229</v>
      </c>
      <c r="I17" s="21"/>
      <c r="J17" s="16" t="s">
        <v>266</v>
      </c>
      <c r="K17" s="45"/>
      <c r="L17" s="48"/>
      <c r="M17" s="17">
        <v>6</v>
      </c>
      <c r="N17" s="18">
        <v>361</v>
      </c>
      <c r="O17" s="19">
        <v>2001.1430732516335</v>
      </c>
      <c r="P17" s="20">
        <f t="shared" si="1"/>
        <v>1658.0707447524094</v>
      </c>
    </row>
    <row r="18" spans="2:16" x14ac:dyDescent="0.25">
      <c r="B18" s="16" t="s">
        <v>254</v>
      </c>
      <c r="C18" s="42"/>
      <c r="D18" s="43"/>
      <c r="E18" s="17">
        <v>7</v>
      </c>
      <c r="F18" s="18">
        <v>421</v>
      </c>
      <c r="G18" s="22">
        <v>1385.5658093000695</v>
      </c>
      <c r="H18" s="20">
        <f t="shared" si="0"/>
        <v>1140.969941119725</v>
      </c>
      <c r="J18" s="16" t="s">
        <v>267</v>
      </c>
      <c r="K18" s="45"/>
      <c r="L18" s="48"/>
      <c r="M18" s="17">
        <v>7</v>
      </c>
      <c r="N18" s="18">
        <v>421</v>
      </c>
      <c r="O18" s="22">
        <v>2321.7109543729789</v>
      </c>
      <c r="P18" s="20">
        <f t="shared" si="1"/>
        <v>1923.6810514312335</v>
      </c>
    </row>
    <row r="19" spans="2:16" x14ac:dyDescent="0.25">
      <c r="B19" s="16" t="s">
        <v>255</v>
      </c>
      <c r="C19" s="42"/>
      <c r="D19" s="43"/>
      <c r="E19" s="17">
        <v>8</v>
      </c>
      <c r="F19" s="18">
        <v>481</v>
      </c>
      <c r="G19" s="22">
        <v>1593.6858565689733</v>
      </c>
      <c r="H19" s="20">
        <f t="shared" si="0"/>
        <v>1312.3502656661208</v>
      </c>
      <c r="J19" s="16" t="s">
        <v>268</v>
      </c>
      <c r="K19" s="45"/>
      <c r="L19" s="48"/>
      <c r="M19" s="17">
        <v>8</v>
      </c>
      <c r="N19" s="18">
        <v>481</v>
      </c>
      <c r="O19" s="22">
        <v>2640.624133858716</v>
      </c>
      <c r="P19" s="20">
        <f t="shared" si="1"/>
        <v>2187.9203355130385</v>
      </c>
    </row>
    <row r="20" spans="2:16" x14ac:dyDescent="0.25">
      <c r="B20" s="16" t="s">
        <v>256</v>
      </c>
      <c r="C20" s="42"/>
      <c r="D20" s="43"/>
      <c r="E20" s="17">
        <v>9</v>
      </c>
      <c r="F20" s="18">
        <v>541</v>
      </c>
      <c r="G20" s="22">
        <v>1803.0615904550075</v>
      </c>
      <c r="H20" s="20">
        <f t="shared" si="0"/>
        <v>1484.7646087167232</v>
      </c>
      <c r="J20" s="16" t="s">
        <v>269</v>
      </c>
      <c r="K20" s="45"/>
      <c r="L20" s="48"/>
      <c r="M20" s="17">
        <v>9</v>
      </c>
      <c r="N20" s="18">
        <v>541</v>
      </c>
      <c r="O20" s="22">
        <v>2958.0976373164626</v>
      </c>
      <c r="P20" s="20">
        <f t="shared" si="1"/>
        <v>2450.9667590063932</v>
      </c>
    </row>
    <row r="21" spans="2:16" x14ac:dyDescent="0.25">
      <c r="B21" s="16" t="s">
        <v>257</v>
      </c>
      <c r="C21" s="42"/>
      <c r="D21" s="43"/>
      <c r="E21" s="17">
        <v>10</v>
      </c>
      <c r="F21" s="18">
        <v>601</v>
      </c>
      <c r="G21" s="22">
        <v>2013.5592435261406</v>
      </c>
      <c r="H21" s="20">
        <f t="shared" si="0"/>
        <v>1658.1028169911722</v>
      </c>
      <c r="J21" s="16" t="s">
        <v>270</v>
      </c>
      <c r="K21" s="46"/>
      <c r="L21" s="49"/>
      <c r="M21" s="17">
        <v>10</v>
      </c>
      <c r="N21" s="18">
        <v>601</v>
      </c>
      <c r="O21" s="22">
        <v>3274.2975995640577</v>
      </c>
      <c r="P21" s="20">
        <f t="shared" si="1"/>
        <v>2712.9579748781571</v>
      </c>
    </row>
    <row r="22" spans="2:16" ht="15.75" x14ac:dyDescent="0.25">
      <c r="B22" s="16" t="s">
        <v>258</v>
      </c>
      <c r="C22" s="42"/>
      <c r="D22" s="43"/>
      <c r="E22" s="17">
        <v>11</v>
      </c>
      <c r="F22" s="18">
        <v>661</v>
      </c>
      <c r="G22" s="22">
        <v>2225.071372135963</v>
      </c>
      <c r="H22" s="20">
        <f t="shared" si="0"/>
        <v>1832.2764140200757</v>
      </c>
      <c r="I22" s="23"/>
      <c r="J22" s="24"/>
      <c r="K22" s="25"/>
      <c r="L22" s="26"/>
      <c r="M22" s="27"/>
      <c r="N22" s="27"/>
      <c r="O22" s="28"/>
      <c r="P22" s="29"/>
    </row>
    <row r="23" spans="2:16" x14ac:dyDescent="0.25">
      <c r="B23" s="16" t="s">
        <v>259</v>
      </c>
      <c r="C23" s="42"/>
      <c r="D23" s="43"/>
      <c r="E23" s="17">
        <v>12</v>
      </c>
      <c r="F23" s="18">
        <v>721</v>
      </c>
      <c r="G23" s="22">
        <v>2437.5097296991526</v>
      </c>
      <c r="H23" s="20">
        <f t="shared" si="0"/>
        <v>2007.2127315111134</v>
      </c>
      <c r="J23" s="24"/>
      <c r="K23" s="25"/>
      <c r="L23" s="26"/>
      <c r="M23" s="27"/>
      <c r="N23" s="27"/>
      <c r="O23" s="28"/>
      <c r="P23" s="29"/>
    </row>
    <row r="24" spans="2:16" x14ac:dyDescent="0.25">
      <c r="B24" s="16" t="s">
        <v>260</v>
      </c>
      <c r="C24" s="42"/>
      <c r="D24" s="43"/>
      <c r="E24" s="17">
        <v>13</v>
      </c>
      <c r="F24" s="18">
        <v>781</v>
      </c>
      <c r="G24" s="22">
        <v>2650.8005088563045</v>
      </c>
      <c r="H24" s="20">
        <f t="shared" si="0"/>
        <v>2182.8509914211572</v>
      </c>
      <c r="J24" s="24"/>
      <c r="K24" s="25"/>
      <c r="L24" s="26"/>
      <c r="M24" s="27"/>
      <c r="N24" s="27"/>
      <c r="O24" s="28"/>
      <c r="P24" s="29"/>
    </row>
    <row r="25" spans="2:16" x14ac:dyDescent="0.25">
      <c r="B25" s="16" t="s">
        <v>261</v>
      </c>
      <c r="C25" s="42"/>
      <c r="D25" s="43"/>
      <c r="E25" s="17">
        <v>14</v>
      </c>
      <c r="F25" s="18">
        <v>841</v>
      </c>
      <c r="G25" s="22">
        <v>2864.8810414973946</v>
      </c>
      <c r="H25" s="20">
        <f t="shared" si="0"/>
        <v>2359.1395885292036</v>
      </c>
      <c r="J25" s="24"/>
      <c r="K25" s="25"/>
      <c r="L25" s="26"/>
      <c r="M25" s="27"/>
      <c r="N25" s="27"/>
      <c r="O25" s="28"/>
      <c r="P25" s="29"/>
    </row>
    <row r="26" spans="2:16" x14ac:dyDescent="0.25">
      <c r="B26" s="16" t="s">
        <v>262</v>
      </c>
      <c r="C26" s="42"/>
      <c r="D26" s="43"/>
      <c r="E26" s="17">
        <v>15</v>
      </c>
      <c r="F26" s="18">
        <v>901</v>
      </c>
      <c r="G26" s="22">
        <v>3079.697436725176</v>
      </c>
      <c r="H26" s="20">
        <f t="shared" si="0"/>
        <v>2536.0341453733904</v>
      </c>
      <c r="J26" s="24"/>
      <c r="K26" s="25"/>
      <c r="L26" s="26"/>
      <c r="M26" s="27"/>
      <c r="N26" s="27"/>
      <c r="O26" s="28"/>
      <c r="P26" s="29"/>
    </row>
  </sheetData>
  <mergeCells count="20">
    <mergeCell ref="C14:C26"/>
    <mergeCell ref="D14:D26"/>
    <mergeCell ref="K14:K21"/>
    <mergeCell ref="L14:L21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topLeftCell="A4" workbookViewId="0">
      <selection activeCell="P19" sqref="P19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271</v>
      </c>
      <c r="C11" s="39"/>
      <c r="D11" s="39"/>
      <c r="E11" s="39"/>
      <c r="F11" s="39"/>
      <c r="G11" s="39"/>
      <c r="H11" s="39"/>
      <c r="J11" s="38" t="s">
        <v>272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273</v>
      </c>
      <c r="C14" s="42">
        <v>1750</v>
      </c>
      <c r="D14" s="43">
        <v>63</v>
      </c>
      <c r="E14" s="17">
        <v>3</v>
      </c>
      <c r="F14" s="18">
        <v>181</v>
      </c>
      <c r="G14" s="19">
        <v>665.15087558343146</v>
      </c>
      <c r="H14" s="20">
        <f>G14*POWER((($F$4+$F$6)/2-$F$8)/70,1.26)</f>
        <v>547.73086219090146</v>
      </c>
      <c r="I14" s="21"/>
      <c r="J14" s="16" t="s">
        <v>286</v>
      </c>
      <c r="K14" s="44">
        <v>1750</v>
      </c>
      <c r="L14" s="47">
        <v>93</v>
      </c>
      <c r="M14" s="17">
        <v>3</v>
      </c>
      <c r="N14" s="18">
        <v>181</v>
      </c>
      <c r="O14" s="19">
        <v>1196.9069067520468</v>
      </c>
      <c r="P14" s="20">
        <f>O14*POWER((($F$4+$F$6)/2-$F$8)/70,1.22)</f>
        <v>991.71136377219989</v>
      </c>
    </row>
    <row r="15" spans="2:16" x14ac:dyDescent="0.25">
      <c r="B15" s="16" t="s">
        <v>274</v>
      </c>
      <c r="C15" s="42"/>
      <c r="D15" s="43"/>
      <c r="E15" s="17">
        <v>4</v>
      </c>
      <c r="F15" s="18">
        <v>241</v>
      </c>
      <c r="G15" s="19">
        <v>899.19930607771551</v>
      </c>
      <c r="H15" s="20">
        <f>G15*POWER((($F$4+$F$6)/2-$F$8)/70,1.26)</f>
        <v>740.46239624566147</v>
      </c>
      <c r="I15" s="21"/>
      <c r="J15" s="16" t="s">
        <v>287</v>
      </c>
      <c r="K15" s="45"/>
      <c r="L15" s="48"/>
      <c r="M15" s="17">
        <v>4</v>
      </c>
      <c r="N15" s="18">
        <v>241</v>
      </c>
      <c r="O15" s="19">
        <v>1579.3879539137838</v>
      </c>
      <c r="P15" s="20">
        <f>O15*POWER((($F$4+$F$6)/2-$F$8)/70,1.22)</f>
        <v>1308.6205559223995</v>
      </c>
    </row>
    <row r="16" spans="2:16" x14ac:dyDescent="0.25">
      <c r="B16" s="16" t="s">
        <v>275</v>
      </c>
      <c r="C16" s="42"/>
      <c r="D16" s="43"/>
      <c r="E16" s="17">
        <v>5</v>
      </c>
      <c r="F16" s="18">
        <v>301</v>
      </c>
      <c r="G16" s="19">
        <v>1136.1028693716805</v>
      </c>
      <c r="H16" s="20">
        <f t="shared" ref="H16:H26" si="0">G16*POWER((($F$4+$F$6)/2-$F$8)/70,1.26)</f>
        <v>935.54504251788183</v>
      </c>
      <c r="I16" s="21"/>
      <c r="J16" s="16" t="s">
        <v>288</v>
      </c>
      <c r="K16" s="45"/>
      <c r="L16" s="48"/>
      <c r="M16" s="17">
        <v>5</v>
      </c>
      <c r="N16" s="18">
        <v>301</v>
      </c>
      <c r="O16" s="19">
        <v>1958.3954111346386</v>
      </c>
      <c r="P16" s="20">
        <f t="shared" ref="P16:P20" si="1">O16*POWER((($F$4+$F$6)/2-$F$8)/70,1.22)</f>
        <v>1622.6516640728953</v>
      </c>
    </row>
    <row r="17" spans="2:16" x14ac:dyDescent="0.25">
      <c r="B17" s="16" t="s">
        <v>276</v>
      </c>
      <c r="C17" s="42"/>
      <c r="D17" s="43"/>
      <c r="E17" s="17">
        <v>6</v>
      </c>
      <c r="F17" s="18">
        <v>361</v>
      </c>
      <c r="G17" s="19">
        <v>1375.3068388407942</v>
      </c>
      <c r="H17" s="20">
        <f t="shared" si="0"/>
        <v>1132.5220010491041</v>
      </c>
      <c r="I17" s="21"/>
      <c r="J17" s="16" t="s">
        <v>289</v>
      </c>
      <c r="K17" s="45"/>
      <c r="L17" s="48"/>
      <c r="M17" s="17">
        <v>6</v>
      </c>
      <c r="N17" s="18">
        <v>361</v>
      </c>
      <c r="O17" s="19">
        <v>2334.6575451434351</v>
      </c>
      <c r="P17" s="20">
        <f t="shared" si="1"/>
        <v>1934.4081022292028</v>
      </c>
    </row>
    <row r="18" spans="2:16" x14ac:dyDescent="0.25">
      <c r="B18" s="16" t="s">
        <v>277</v>
      </c>
      <c r="C18" s="42"/>
      <c r="D18" s="43"/>
      <c r="E18" s="17">
        <v>7</v>
      </c>
      <c r="F18" s="18">
        <v>421</v>
      </c>
      <c r="G18" s="22">
        <v>1616.4409277344735</v>
      </c>
      <c r="H18" s="20">
        <f t="shared" si="0"/>
        <v>1331.0883523261773</v>
      </c>
      <c r="J18" s="16" t="s">
        <v>290</v>
      </c>
      <c r="K18" s="45"/>
      <c r="L18" s="48"/>
      <c r="M18" s="17">
        <v>7</v>
      </c>
      <c r="N18" s="18">
        <v>421</v>
      </c>
      <c r="O18" s="22">
        <v>2708.6519048643017</v>
      </c>
      <c r="P18" s="20">
        <f t="shared" si="1"/>
        <v>2244.2855491965352</v>
      </c>
    </row>
    <row r="19" spans="2:16" x14ac:dyDescent="0.25">
      <c r="B19" s="16" t="s">
        <v>278</v>
      </c>
      <c r="C19" s="42"/>
      <c r="D19" s="43"/>
      <c r="E19" s="17">
        <v>8</v>
      </c>
      <c r="F19" s="18">
        <v>481</v>
      </c>
      <c r="G19" s="22">
        <v>1859.2397612719665</v>
      </c>
      <c r="H19" s="20">
        <f t="shared" si="0"/>
        <v>1531.0255685491682</v>
      </c>
      <c r="J19" s="16" t="s">
        <v>291</v>
      </c>
      <c r="K19" s="45"/>
      <c r="L19" s="48"/>
      <c r="M19" s="17">
        <v>8</v>
      </c>
      <c r="N19" s="18">
        <v>481</v>
      </c>
      <c r="O19" s="22">
        <v>3080.715787094493</v>
      </c>
      <c r="P19" s="20">
        <f t="shared" si="1"/>
        <v>2552.5634762227519</v>
      </c>
    </row>
    <row r="20" spans="2:16" x14ac:dyDescent="0.25">
      <c r="B20" s="16" t="s">
        <v>279</v>
      </c>
      <c r="C20" s="42"/>
      <c r="D20" s="43"/>
      <c r="E20" s="17">
        <v>9</v>
      </c>
      <c r="F20" s="18">
        <v>541</v>
      </c>
      <c r="G20" s="22">
        <v>2103.5035149357459</v>
      </c>
      <c r="H20" s="20">
        <f t="shared" si="0"/>
        <v>1732.1691005018163</v>
      </c>
      <c r="J20" s="16" t="s">
        <v>292</v>
      </c>
      <c r="K20" s="46"/>
      <c r="L20" s="49"/>
      <c r="M20" s="17">
        <v>9</v>
      </c>
      <c r="N20" s="18">
        <v>541</v>
      </c>
      <c r="O20" s="22">
        <v>3451.1000540356845</v>
      </c>
      <c r="P20" s="20">
        <f t="shared" si="1"/>
        <v>2859.4497381499787</v>
      </c>
    </row>
    <row r="21" spans="2:16" x14ac:dyDescent="0.25">
      <c r="B21" s="16" t="s">
        <v>280</v>
      </c>
      <c r="C21" s="42"/>
      <c r="D21" s="43"/>
      <c r="E21" s="17">
        <v>10</v>
      </c>
      <c r="F21" s="18">
        <v>601</v>
      </c>
      <c r="G21" s="22">
        <v>2349.0761317918991</v>
      </c>
      <c r="H21" s="20">
        <f t="shared" si="0"/>
        <v>1934.3904401987902</v>
      </c>
      <c r="J21" s="24"/>
      <c r="K21" s="25"/>
      <c r="L21" s="26"/>
      <c r="M21" s="27"/>
      <c r="N21" s="27"/>
      <c r="O21" s="28"/>
      <c r="P21" s="29"/>
    </row>
    <row r="22" spans="2:16" ht="15.75" x14ac:dyDescent="0.25">
      <c r="B22" s="16" t="s">
        <v>281</v>
      </c>
      <c r="C22" s="42"/>
      <c r="D22" s="43"/>
      <c r="E22" s="17">
        <v>11</v>
      </c>
      <c r="F22" s="18">
        <v>661</v>
      </c>
      <c r="G22" s="22">
        <v>2595.832264992001</v>
      </c>
      <c r="H22" s="20">
        <f t="shared" si="0"/>
        <v>2137.5863684459473</v>
      </c>
      <c r="I22" s="23"/>
      <c r="J22" s="24"/>
      <c r="K22" s="25"/>
      <c r="L22" s="26"/>
      <c r="M22" s="27"/>
      <c r="N22" s="27"/>
      <c r="O22" s="28"/>
      <c r="P22" s="29"/>
    </row>
    <row r="23" spans="2:16" x14ac:dyDescent="0.25">
      <c r="B23" s="16" t="s">
        <v>282</v>
      </c>
      <c r="C23" s="42"/>
      <c r="D23" s="43"/>
      <c r="E23" s="17">
        <v>12</v>
      </c>
      <c r="F23" s="18">
        <v>721</v>
      </c>
      <c r="G23" s="22">
        <v>2843.6689635312773</v>
      </c>
      <c r="H23" s="20">
        <f t="shared" si="0"/>
        <v>2341.672108323226</v>
      </c>
      <c r="J23" s="24"/>
      <c r="K23" s="25"/>
      <c r="L23" s="26"/>
      <c r="M23" s="27"/>
      <c r="N23" s="27"/>
      <c r="O23" s="28"/>
      <c r="P23" s="29"/>
    </row>
    <row r="24" spans="2:16" x14ac:dyDescent="0.25">
      <c r="B24" s="16" t="s">
        <v>283</v>
      </c>
      <c r="C24" s="42"/>
      <c r="D24" s="43"/>
      <c r="E24" s="17">
        <v>13</v>
      </c>
      <c r="F24" s="18">
        <v>781</v>
      </c>
      <c r="G24" s="22">
        <v>3092.5001216212418</v>
      </c>
      <c r="H24" s="20">
        <f t="shared" si="0"/>
        <v>2546.5767544172854</v>
      </c>
      <c r="J24" s="24"/>
      <c r="K24" s="25"/>
      <c r="L24" s="26"/>
      <c r="M24" s="27"/>
      <c r="N24" s="27"/>
      <c r="O24" s="28"/>
      <c r="P24" s="29"/>
    </row>
    <row r="25" spans="2:16" x14ac:dyDescent="0.25">
      <c r="B25" s="16" t="s">
        <v>284</v>
      </c>
      <c r="C25" s="42"/>
      <c r="D25" s="43"/>
      <c r="E25" s="17">
        <v>14</v>
      </c>
      <c r="F25" s="18">
        <v>841</v>
      </c>
      <c r="G25" s="22">
        <v>3342.2526288421464</v>
      </c>
      <c r="H25" s="20">
        <f t="shared" si="0"/>
        <v>2752.240102592923</v>
      </c>
      <c r="J25" s="24"/>
      <c r="K25" s="25"/>
      <c r="L25" s="26"/>
      <c r="M25" s="27"/>
      <c r="N25" s="27"/>
      <c r="O25" s="28"/>
      <c r="P25" s="29"/>
    </row>
    <row r="26" spans="2:16" x14ac:dyDescent="0.25">
      <c r="B26" s="16" t="s">
        <v>285</v>
      </c>
      <c r="C26" s="42"/>
      <c r="D26" s="43"/>
      <c r="E26" s="17">
        <v>15</v>
      </c>
      <c r="F26" s="18">
        <v>901</v>
      </c>
      <c r="G26" s="22">
        <v>3592.8636145231371</v>
      </c>
      <c r="H26" s="20">
        <f t="shared" si="0"/>
        <v>2958.6103808266512</v>
      </c>
      <c r="J26" s="24"/>
      <c r="K26" s="25"/>
      <c r="L26" s="26"/>
      <c r="M26" s="27"/>
      <c r="N26" s="27"/>
      <c r="O26" s="28"/>
      <c r="P26" s="29"/>
    </row>
  </sheetData>
  <mergeCells count="20">
    <mergeCell ref="C14:C26"/>
    <mergeCell ref="D14:D26"/>
    <mergeCell ref="K14:K20"/>
    <mergeCell ref="L14:L20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5"/>
  <sheetViews>
    <sheetView tabSelected="1" workbookViewId="0">
      <selection activeCell="H33" sqref="H33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28515625" customWidth="1"/>
    <col min="11" max="11" width="12.28515625" customWidth="1"/>
    <col min="12" max="12" width="9.85546875" customWidth="1"/>
    <col min="14" max="14" width="8.140625" customWidth="1"/>
    <col min="15" max="15" width="21" customWidth="1"/>
    <col min="16" max="16" width="17.8554687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3</v>
      </c>
      <c r="C6" s="6"/>
      <c r="D6" s="6"/>
      <c r="E6" s="6"/>
      <c r="F6" s="8">
        <v>70</v>
      </c>
      <c r="G6" s="7"/>
      <c r="J6" t="s">
        <v>4</v>
      </c>
      <c r="M6" s="11">
        <f>(F4+F6)/2-F8</f>
        <v>60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5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293</v>
      </c>
      <c r="C11" s="39"/>
      <c r="D11" s="39"/>
      <c r="E11" s="39"/>
      <c r="F11" s="39"/>
      <c r="G11" s="39"/>
      <c r="H11" s="39"/>
      <c r="J11" s="38" t="s">
        <v>294</v>
      </c>
      <c r="K11" s="39"/>
      <c r="L11" s="39"/>
      <c r="M11" s="39"/>
      <c r="N11" s="39"/>
      <c r="O11" s="39"/>
      <c r="P11" s="39"/>
    </row>
    <row r="12" spans="2:16" ht="14.45" customHeight="1" x14ac:dyDescent="0.25">
      <c r="B12" s="40" t="s">
        <v>6</v>
      </c>
      <c r="C12" s="33" t="s">
        <v>7</v>
      </c>
      <c r="D12" s="33" t="s">
        <v>8</v>
      </c>
      <c r="E12" s="33" t="s">
        <v>313</v>
      </c>
      <c r="F12" s="33" t="s">
        <v>9</v>
      </c>
      <c r="G12" s="35" t="s">
        <v>314</v>
      </c>
      <c r="H12" s="37" t="s">
        <v>10</v>
      </c>
      <c r="J12" s="40" t="s">
        <v>6</v>
      </c>
      <c r="K12" s="33" t="s">
        <v>7</v>
      </c>
      <c r="L12" s="33" t="s">
        <v>8</v>
      </c>
      <c r="M12" s="33" t="s">
        <v>313</v>
      </c>
      <c r="N12" s="33" t="s">
        <v>9</v>
      </c>
      <c r="O12" s="35" t="s">
        <v>314</v>
      </c>
      <c r="P12" s="37" t="s">
        <v>10</v>
      </c>
    </row>
    <row r="13" spans="2:16" ht="14.45" customHeight="1" x14ac:dyDescent="0.25">
      <c r="B13" s="41"/>
      <c r="C13" s="34"/>
      <c r="D13" s="34"/>
      <c r="E13" s="34"/>
      <c r="F13" s="34"/>
      <c r="G13" s="36"/>
      <c r="H13" s="37"/>
      <c r="J13" s="41"/>
      <c r="K13" s="34"/>
      <c r="L13" s="34"/>
      <c r="M13" s="34"/>
      <c r="N13" s="34"/>
      <c r="O13" s="36"/>
      <c r="P13" s="37"/>
    </row>
    <row r="14" spans="2:16" x14ac:dyDescent="0.25">
      <c r="B14" s="16" t="s">
        <v>295</v>
      </c>
      <c r="C14" s="42">
        <v>2000</v>
      </c>
      <c r="D14" s="43">
        <v>63</v>
      </c>
      <c r="E14" s="17">
        <v>3</v>
      </c>
      <c r="F14" s="18">
        <v>181</v>
      </c>
      <c r="G14" s="19">
        <v>760.15706878774779</v>
      </c>
      <c r="H14" s="20">
        <f>G14*POWER((($F$4+$F$6)/2-$F$8)/70,1.26)</f>
        <v>625.96547936949435</v>
      </c>
      <c r="I14" s="21"/>
      <c r="J14" s="16" t="s">
        <v>307</v>
      </c>
      <c r="K14" s="44">
        <v>2000</v>
      </c>
      <c r="L14" s="47">
        <v>93</v>
      </c>
      <c r="M14" s="17">
        <v>3</v>
      </c>
      <c r="N14" s="18">
        <v>181</v>
      </c>
      <c r="O14" s="19">
        <v>1367.8894886469575</v>
      </c>
      <c r="P14" s="20">
        <f>O14*POWER((($F$4+$F$6)/2-$F$8)/70,1.22)</f>
        <v>1133.3810028358009</v>
      </c>
    </row>
    <row r="15" spans="2:16" x14ac:dyDescent="0.25">
      <c r="B15" s="16" t="s">
        <v>296</v>
      </c>
      <c r="C15" s="42"/>
      <c r="D15" s="43"/>
      <c r="E15" s="17">
        <v>4</v>
      </c>
      <c r="F15" s="18">
        <v>241</v>
      </c>
      <c r="G15" s="19">
        <v>1027.6355844295599</v>
      </c>
      <c r="H15" s="20">
        <f>G15*POWER((($F$4+$F$6)/2-$F$8)/70,1.26)</f>
        <v>846.22563893333097</v>
      </c>
      <c r="I15" s="21"/>
      <c r="J15" s="16" t="s">
        <v>308</v>
      </c>
      <c r="K15" s="45"/>
      <c r="L15" s="48"/>
      <c r="M15" s="17">
        <v>4</v>
      </c>
      <c r="N15" s="18">
        <v>241</v>
      </c>
      <c r="O15" s="19">
        <v>1805.0093691220115</v>
      </c>
      <c r="P15" s="20">
        <f>O15*POWER((($F$4+$F$6)/2-$F$8)/70,1.22)</f>
        <v>1495.5618461013839</v>
      </c>
    </row>
    <row r="16" spans="2:16" x14ac:dyDescent="0.25">
      <c r="B16" s="16" t="s">
        <v>297</v>
      </c>
      <c r="C16" s="42"/>
      <c r="D16" s="43"/>
      <c r="E16" s="17">
        <v>5</v>
      </c>
      <c r="F16" s="18">
        <v>301</v>
      </c>
      <c r="G16" s="19">
        <v>1298.3770430511906</v>
      </c>
      <c r="H16" s="20">
        <f t="shared" ref="H16:H25" si="0">G16*POWER((($F$4+$F$6)/2-$F$8)/70,1.26)</f>
        <v>1069.1727295938879</v>
      </c>
      <c r="I16" s="21"/>
      <c r="J16" s="16" t="s">
        <v>309</v>
      </c>
      <c r="K16" s="45"/>
      <c r="L16" s="48"/>
      <c r="M16" s="17">
        <v>5</v>
      </c>
      <c r="N16" s="18">
        <v>301</v>
      </c>
      <c r="O16" s="19">
        <v>2238.1594444758834</v>
      </c>
      <c r="P16" s="20">
        <f t="shared" ref="P16:P19" si="1">O16*POWER((($F$4+$F$6)/2-$F$8)/70,1.22)</f>
        <v>1854.4534604148837</v>
      </c>
    </row>
    <row r="17" spans="2:16" x14ac:dyDescent="0.25">
      <c r="B17" s="16" t="s">
        <v>298</v>
      </c>
      <c r="C17" s="42"/>
      <c r="D17" s="43"/>
      <c r="E17" s="17">
        <v>6</v>
      </c>
      <c r="F17" s="18">
        <v>361</v>
      </c>
      <c r="G17" s="19">
        <v>1571.7474841778635</v>
      </c>
      <c r="H17" s="20">
        <f t="shared" si="0"/>
        <v>1294.2847048047483</v>
      </c>
      <c r="I17" s="21"/>
      <c r="J17" s="16" t="s">
        <v>310</v>
      </c>
      <c r="K17" s="45"/>
      <c r="L17" s="48"/>
      <c r="M17" s="17">
        <v>6</v>
      </c>
      <c r="N17" s="18">
        <v>361</v>
      </c>
      <c r="O17" s="19">
        <v>2668.1720170352364</v>
      </c>
      <c r="P17" s="20">
        <f t="shared" si="1"/>
        <v>2210.7454597059964</v>
      </c>
    </row>
    <row r="18" spans="2:16" x14ac:dyDescent="0.25">
      <c r="B18" s="16" t="s">
        <v>299</v>
      </c>
      <c r="C18" s="42"/>
      <c r="D18" s="43"/>
      <c r="E18" s="17">
        <v>7</v>
      </c>
      <c r="F18" s="18">
        <v>421</v>
      </c>
      <c r="G18" s="22">
        <v>1847.3237315028687</v>
      </c>
      <c r="H18" s="20">
        <f t="shared" si="0"/>
        <v>1521.2130921638736</v>
      </c>
      <c r="J18" s="16" t="s">
        <v>311</v>
      </c>
      <c r="K18" s="45"/>
      <c r="L18" s="48"/>
      <c r="M18" s="17">
        <v>7</v>
      </c>
      <c r="N18" s="18">
        <v>421</v>
      </c>
      <c r="O18" s="22">
        <v>3095.592855355625</v>
      </c>
      <c r="P18" s="20">
        <f t="shared" si="1"/>
        <v>2564.8900469618375</v>
      </c>
    </row>
    <row r="19" spans="2:16" x14ac:dyDescent="0.25">
      <c r="B19" s="16" t="s">
        <v>300</v>
      </c>
      <c r="C19" s="42"/>
      <c r="D19" s="43"/>
      <c r="E19" s="17">
        <v>8</v>
      </c>
      <c r="F19" s="18">
        <v>481</v>
      </c>
      <c r="G19" s="22">
        <v>2124.8025056908382</v>
      </c>
      <c r="H19" s="20">
        <f t="shared" si="0"/>
        <v>1749.7081506606992</v>
      </c>
      <c r="J19" s="16" t="s">
        <v>312</v>
      </c>
      <c r="K19" s="46"/>
      <c r="L19" s="49"/>
      <c r="M19" s="17">
        <v>8</v>
      </c>
      <c r="N19" s="18">
        <v>481</v>
      </c>
      <c r="O19" s="22">
        <v>3520.8074403302703</v>
      </c>
      <c r="P19" s="20">
        <f t="shared" si="1"/>
        <v>2917.2066169324657</v>
      </c>
    </row>
    <row r="20" spans="2:16" x14ac:dyDescent="0.25">
      <c r="B20" s="16" t="s">
        <v>301</v>
      </c>
      <c r="C20" s="42"/>
      <c r="D20" s="43"/>
      <c r="E20" s="17">
        <v>9</v>
      </c>
      <c r="F20" s="18">
        <v>541</v>
      </c>
      <c r="G20" s="22">
        <v>2403.9554404791811</v>
      </c>
      <c r="H20" s="20">
        <f t="shared" si="0"/>
        <v>1979.5818278480351</v>
      </c>
      <c r="J20" s="30"/>
      <c r="K20" s="31"/>
      <c r="L20" s="32"/>
      <c r="M20" s="27"/>
      <c r="N20" s="27"/>
      <c r="O20" s="28"/>
      <c r="P20" s="29"/>
    </row>
    <row r="21" spans="2:16" x14ac:dyDescent="0.25">
      <c r="B21" s="16" t="s">
        <v>302</v>
      </c>
      <c r="C21" s="42"/>
      <c r="D21" s="43"/>
      <c r="E21" s="17">
        <v>10</v>
      </c>
      <c r="F21" s="18">
        <v>601</v>
      </c>
      <c r="G21" s="22">
        <v>2684.6041886901353</v>
      </c>
      <c r="H21" s="20">
        <f t="shared" si="0"/>
        <v>2210.68726042459</v>
      </c>
      <c r="J21" s="24"/>
      <c r="K21" s="25"/>
      <c r="L21" s="26"/>
      <c r="M21" s="27"/>
      <c r="N21" s="27"/>
      <c r="O21" s="28"/>
      <c r="P21" s="29"/>
    </row>
    <row r="22" spans="2:16" ht="15.75" x14ac:dyDescent="0.25">
      <c r="B22" s="16" t="s">
        <v>303</v>
      </c>
      <c r="C22" s="42"/>
      <c r="D22" s="43"/>
      <c r="E22" s="17">
        <v>11</v>
      </c>
      <c r="F22" s="18">
        <v>661</v>
      </c>
      <c r="G22" s="22">
        <v>2966.6054996773005</v>
      </c>
      <c r="H22" s="20">
        <f t="shared" si="0"/>
        <v>2442.9064859807177</v>
      </c>
      <c r="I22" s="23"/>
      <c r="J22" s="24"/>
      <c r="K22" s="25"/>
      <c r="L22" s="26"/>
      <c r="M22" s="27"/>
      <c r="N22" s="27"/>
      <c r="O22" s="28"/>
      <c r="P22" s="29"/>
    </row>
    <row r="23" spans="2:16" x14ac:dyDescent="0.25">
      <c r="B23" s="16" t="s">
        <v>304</v>
      </c>
      <c r="C23" s="42"/>
      <c r="D23" s="43"/>
      <c r="E23" s="17">
        <v>12</v>
      </c>
      <c r="F23" s="18">
        <v>721</v>
      </c>
      <c r="G23" s="22">
        <v>3249.8417175269724</v>
      </c>
      <c r="H23" s="20">
        <f t="shared" si="0"/>
        <v>2676.1426185655441</v>
      </c>
      <c r="J23" s="24"/>
      <c r="K23" s="25"/>
      <c r="L23" s="26"/>
      <c r="M23" s="27"/>
      <c r="N23" s="27"/>
      <c r="O23" s="28"/>
      <c r="P23" s="29"/>
    </row>
    <row r="24" spans="2:16" x14ac:dyDescent="0.25">
      <c r="B24" s="16" t="s">
        <v>305</v>
      </c>
      <c r="C24" s="42"/>
      <c r="D24" s="43"/>
      <c r="E24" s="17">
        <v>13</v>
      </c>
      <c r="F24" s="18">
        <v>781</v>
      </c>
      <c r="G24" s="22">
        <v>3534.2144376121955</v>
      </c>
      <c r="H24" s="20">
        <f t="shared" si="0"/>
        <v>2910.3146250583986</v>
      </c>
      <c r="J24" s="24"/>
      <c r="K24" s="25"/>
      <c r="L24" s="26"/>
      <c r="M24" s="27"/>
      <c r="N24" s="27"/>
      <c r="O24" s="28"/>
      <c r="P24" s="29"/>
    </row>
    <row r="25" spans="2:16" x14ac:dyDescent="0.25">
      <c r="B25" s="16" t="s">
        <v>306</v>
      </c>
      <c r="C25" s="42"/>
      <c r="D25" s="43"/>
      <c r="E25" s="17">
        <v>14</v>
      </c>
      <c r="F25" s="18">
        <v>841</v>
      </c>
      <c r="G25" s="22">
        <v>3819.6401068558948</v>
      </c>
      <c r="H25" s="20">
        <f t="shared" si="0"/>
        <v>3145.3537021236393</v>
      </c>
      <c r="J25" s="24"/>
      <c r="K25" s="25"/>
      <c r="L25" s="26"/>
      <c r="M25" s="27"/>
      <c r="N25" s="27"/>
      <c r="O25" s="28"/>
      <c r="P25" s="29"/>
    </row>
  </sheetData>
  <mergeCells count="20">
    <mergeCell ref="L14:L19"/>
    <mergeCell ref="C14:C25"/>
    <mergeCell ref="D14:D25"/>
    <mergeCell ref="J11:P11"/>
    <mergeCell ref="J12:J13"/>
    <mergeCell ref="K12:K13"/>
    <mergeCell ref="L12:L13"/>
    <mergeCell ref="M12:M13"/>
    <mergeCell ref="N12:N13"/>
    <mergeCell ref="O12:O13"/>
    <mergeCell ref="P12:P13"/>
    <mergeCell ref="B11:H11"/>
    <mergeCell ref="B12:B13"/>
    <mergeCell ref="C12:C13"/>
    <mergeCell ref="D12:D13"/>
    <mergeCell ref="E12:E13"/>
    <mergeCell ref="F12:F13"/>
    <mergeCell ref="G12:G13"/>
    <mergeCell ref="H12:H13"/>
    <mergeCell ref="K14:K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ELLIPSE S H 300 </vt:lpstr>
      <vt:lpstr>ELLIPSE S H 500 </vt:lpstr>
      <vt:lpstr>ELLIPSE S H 750 </vt:lpstr>
      <vt:lpstr>ELLIPSE S H 1000 </vt:lpstr>
      <vt:lpstr>ELLIPSE S H 1250 </vt:lpstr>
      <vt:lpstr>ELLIPSE S H 1500 </vt:lpstr>
      <vt:lpstr>ELLIPSE S H 1750 </vt:lpstr>
      <vt:lpstr>ELLIPSE S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2026-01-27T13:18:59Z</dcterms:modified>
</cp:coreProperties>
</file>