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OKho\Desktop\основные задачи\Сравнения и поиски нового от Алёны\Ellipse от 05.02.2026\"/>
    </mc:Choice>
  </mc:AlternateContent>
  <bookViews>
    <workbookView xWindow="-120" yWindow="-120" windowWidth="29040" windowHeight="15840" tabRatio="709"/>
  </bookViews>
  <sheets>
    <sheet name="ELLIPSE P H 300" sheetId="1" r:id="rId1"/>
    <sheet name="ELLIPSE P H 500 " sheetId="4" r:id="rId2"/>
    <sheet name="ELLIPSE P H 750 " sheetId="5" r:id="rId3"/>
    <sheet name="ELLIPSE P H 1000 " sheetId="6" r:id="rId4"/>
    <sheet name="ELLIPSE P H 1250 " sheetId="7" r:id="rId5"/>
    <sheet name="ELLIPSE P H 1500 " sheetId="8" r:id="rId6"/>
    <sheet name="ELLIPSE P H 1750 " sheetId="9" r:id="rId7"/>
    <sheet name="ELLIPSE P H 2000" sheetId="3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9" i="1" l="1"/>
  <c r="H51" i="4"/>
  <c r="H57" i="4"/>
  <c r="H39" i="5"/>
  <c r="H31" i="7"/>
  <c r="H30" i="8"/>
  <c r="H27" i="9"/>
  <c r="H21" i="9"/>
  <c r="H22" i="3"/>
  <c r="H25" i="3"/>
  <c r="H28" i="9" l="1"/>
  <c r="H47" i="5"/>
  <c r="H58" i="4"/>
  <c r="H59" i="4"/>
  <c r="H60" i="4"/>
  <c r="H61" i="4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14" i="6"/>
  <c r="H26" i="9" l="1"/>
  <c r="H25" i="9"/>
  <c r="H24" i="9"/>
  <c r="H23" i="9"/>
  <c r="H22" i="9"/>
  <c r="H20" i="9"/>
  <c r="H19" i="9"/>
  <c r="H18" i="9"/>
  <c r="H17" i="9"/>
  <c r="H16" i="9"/>
  <c r="H15" i="9"/>
  <c r="H14" i="9"/>
  <c r="M6" i="9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M6" i="8"/>
  <c r="H32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M6" i="7"/>
  <c r="H16" i="3"/>
  <c r="H17" i="3"/>
  <c r="H18" i="3"/>
  <c r="H19" i="3"/>
  <c r="H20" i="3"/>
  <c r="H21" i="3"/>
  <c r="H23" i="3"/>
  <c r="H24" i="3"/>
  <c r="H14" i="3"/>
  <c r="H15" i="3"/>
  <c r="M6" i="6"/>
  <c r="H46" i="5"/>
  <c r="H45" i="5"/>
  <c r="H44" i="5"/>
  <c r="H43" i="5"/>
  <c r="H42" i="5"/>
  <c r="H41" i="5"/>
  <c r="H40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M6" i="5"/>
  <c r="H56" i="4" l="1"/>
  <c r="H55" i="4"/>
  <c r="H54" i="4"/>
  <c r="H53" i="4"/>
  <c r="H52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M6" i="4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60" i="1"/>
  <c r="H61" i="1"/>
  <c r="H14" i="1"/>
  <c r="M6" i="3" l="1"/>
  <c r="M6" i="1" l="1"/>
</calcChain>
</file>

<file path=xl/sharedStrings.xml><?xml version="1.0" encoding="utf-8"?>
<sst xmlns="http://schemas.openxmlformats.org/spreadsheetml/2006/main" count="324" uniqueCount="233">
  <si>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</si>
  <si>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</si>
  <si>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</si>
  <si>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</si>
  <si>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</si>
  <si>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</si>
  <si>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t>Глубина, мм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</si>
  <si>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</si>
  <si>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</si>
  <si>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   (не заполняется).</t>
  </si>
  <si>
    <t>ELLIPSE P H 300</t>
  </si>
  <si>
    <t>Монтажная длина, мм</t>
  </si>
  <si>
    <t>Высота, мм</t>
  </si>
  <si>
    <t>ELLIPSE P H 300-3</t>
  </si>
  <si>
    <t>ELLIPSE P H 300-4</t>
  </si>
  <si>
    <t>ELLIPSE P H 300-5</t>
  </si>
  <si>
    <t>ELLIPSE P H 300-6</t>
  </si>
  <si>
    <t>ELLIPSE P H 300-7</t>
  </si>
  <si>
    <t>ELLIPSE P H 300-8</t>
  </si>
  <si>
    <t>ELLIPSE P H 300-9</t>
  </si>
  <si>
    <t>ELLIPSE P H 300-10</t>
  </si>
  <si>
    <t>ELLIPSE P H 300-11</t>
  </si>
  <si>
    <t>ELLIPSE P H 300-12</t>
  </si>
  <si>
    <t>ELLIPSE P H 300-13</t>
  </si>
  <si>
    <t>ELLIPSE P H 300-14</t>
  </si>
  <si>
    <t>ELLIPSE P H 300-15</t>
  </si>
  <si>
    <t>ELLIPSE P H 300-16</t>
  </si>
  <si>
    <t>ELLIPSE P H 300-17</t>
  </si>
  <si>
    <t>ELLIPSE P H 300-18</t>
  </si>
  <si>
    <t>ELLIPSE P H 300-19</t>
  </si>
  <si>
    <t>ELLIPSE P H 300-20</t>
  </si>
  <si>
    <t>ELLIPSE P H 300-21</t>
  </si>
  <si>
    <t>ELLIPSE P H 300-22</t>
  </si>
  <si>
    <t>ELLIPSE P H 300-23</t>
  </si>
  <si>
    <t>ELLIPSE P H 300-24</t>
  </si>
  <si>
    <t>ELLIPSE P H 300-25</t>
  </si>
  <si>
    <t>ELLIPSE P H 300-26</t>
  </si>
  <si>
    <t>ELLIPSE P H 300-27</t>
  </si>
  <si>
    <t>ELLIPSE P H 300-28</t>
  </si>
  <si>
    <t>ELLIPSE P H 300-29</t>
  </si>
  <si>
    <t>ELLIPSE P H 300-30</t>
  </si>
  <si>
    <t>ELLIPSE P H 300-31</t>
  </si>
  <si>
    <t>ELLIPSE P H 300-32</t>
  </si>
  <si>
    <t>ELLIPSE P H 300-33</t>
  </si>
  <si>
    <t>ELLIPSE P H 300-34</t>
  </si>
  <si>
    <t>ELLIPSE P H 300-35</t>
  </si>
  <si>
    <t>ELLIPSE P H 300-36</t>
  </si>
  <si>
    <t>ELLIPSE P H 300-37</t>
  </si>
  <si>
    <t>ELLIPSE P H 300-38</t>
  </si>
  <si>
    <t>ELLIPSE P H 300-39</t>
  </si>
  <si>
    <t>ELLIPSE P H 300-40</t>
  </si>
  <si>
    <t>ELLIPSE P H 300-41</t>
  </si>
  <si>
    <t>ELLIPSE P H 300-42</t>
  </si>
  <si>
    <t>ELLIPSE P H 300-43</t>
  </si>
  <si>
    <t>ELLIPSE P H 300-44</t>
  </si>
  <si>
    <t>ELLIPSE P H 300-45</t>
  </si>
  <si>
    <t>ELLIPSE P H 300-46</t>
  </si>
  <si>
    <t>ELLIPSE P H 300-47</t>
  </si>
  <si>
    <t>ELLIPSE P H 300-48</t>
  </si>
  <si>
    <t>ELLIPSE P H 300-49</t>
  </si>
  <si>
    <t>ELLIPSE P H 300-50</t>
  </si>
  <si>
    <t>ELLIPSE P H 500</t>
  </si>
  <si>
    <t>ELLIPSE P H 500-3</t>
  </si>
  <si>
    <t>ELLIPSE P H 500-4</t>
  </si>
  <si>
    <t>ELLIPSE P H 500-5</t>
  </si>
  <si>
    <t>ELLIPSE P H 500-6</t>
  </si>
  <si>
    <t>ELLIPSE P H 500-7</t>
  </si>
  <si>
    <t>ELLIPSE P H 500-8</t>
  </si>
  <si>
    <t>ELLIPSE P H 500-9</t>
  </si>
  <si>
    <t>ELLIPSE P H 500-10</t>
  </si>
  <si>
    <t>ELLIPSE P H 500-11</t>
  </si>
  <si>
    <t>ELLIPSE P H 500-12</t>
  </si>
  <si>
    <t>ELLIPSE P H 500-13</t>
  </si>
  <si>
    <t>ELLIPSE P H 500-14</t>
  </si>
  <si>
    <t>ELLIPSE P H 500-15</t>
  </si>
  <si>
    <t>ELLIPSE P H 500-16</t>
  </si>
  <si>
    <t>ELLIPSE P H 500-17</t>
  </si>
  <si>
    <t>ELLIPSE P H 500-18</t>
  </si>
  <si>
    <t>ELLIPSE P H 500-19</t>
  </si>
  <si>
    <t>ELLIPSE P H 500-20</t>
  </si>
  <si>
    <t>ELLIPSE P H 500-21</t>
  </si>
  <si>
    <t>ELLIPSE P H 500-22</t>
  </si>
  <si>
    <t>ELLIPSE P H 500-23</t>
  </si>
  <si>
    <t>ELLIPSE P H 500-24</t>
  </si>
  <si>
    <t>ELLIPSE P H 500-25</t>
  </si>
  <si>
    <t>ELLIPSE P H 500-26</t>
  </si>
  <si>
    <t>ELLIPSE P H 500-27</t>
  </si>
  <si>
    <t>ELLIPSE P H 500-28</t>
  </si>
  <si>
    <t>ELLIPSE P H 500-29</t>
  </si>
  <si>
    <t>ELLIPSE P H 500-30</t>
  </si>
  <si>
    <t>ELLIPSE P H 500-31</t>
  </si>
  <si>
    <t>ELLIPSE P H 500-32</t>
  </si>
  <si>
    <t>ELLIPSE P H 500-33</t>
  </si>
  <si>
    <t>ELLIPSE P H 500-34</t>
  </si>
  <si>
    <t>ELLIPSE P H 500-35</t>
  </si>
  <si>
    <t>ELLIPSE P H 500-36</t>
  </si>
  <si>
    <t>ELLIPSE P H 500-37</t>
  </si>
  <si>
    <t>ELLIPSE P H 500-38</t>
  </si>
  <si>
    <t>ELLIPSE P H 500-39</t>
  </si>
  <si>
    <t>ELLIPSE P H 500-40</t>
  </si>
  <si>
    <t>ELLIPSE P H 500-41</t>
  </si>
  <si>
    <t>ELLIPSE P H 500-42</t>
  </si>
  <si>
    <t>ELLIPSE P H 500-43</t>
  </si>
  <si>
    <t>ELLIPSE P H 500-44</t>
  </si>
  <si>
    <t>ELLIPSE P H 500-45</t>
  </si>
  <si>
    <t>ELLIPSE P H 500-46</t>
  </si>
  <si>
    <t>ELLIPSE P H 500-47</t>
  </si>
  <si>
    <t>ELLIPSE P H 500-48</t>
  </si>
  <si>
    <t>ELLIPSE P H 500-49</t>
  </si>
  <si>
    <t>ELLIPSE P H 500-50</t>
  </si>
  <si>
    <t>ELLIPSE P H 750-3</t>
  </si>
  <si>
    <t>ELLIPSE P H 750-4</t>
  </si>
  <si>
    <t>ELLIPSE P H 750-5</t>
  </si>
  <si>
    <t>ELLIPSE P H 750-6</t>
  </si>
  <si>
    <t>ELLIPSE P H 750-7</t>
  </si>
  <si>
    <t>ELLIPSE P H 750-8</t>
  </si>
  <si>
    <t>ELLIPSE P H 750-9</t>
  </si>
  <si>
    <t>ELLIPSE P H 750-10</t>
  </si>
  <si>
    <t>ELLIPSE P H 750-11</t>
  </si>
  <si>
    <t>ELLIPSE P H 750-12</t>
  </si>
  <si>
    <t>ELLIPSE P H 750-13</t>
  </si>
  <si>
    <t>ELLIPSE P H 750-14</t>
  </si>
  <si>
    <t>ELLIPSE P H 750-15</t>
  </si>
  <si>
    <t>ELLIPSE P H 750-16</t>
  </si>
  <si>
    <t>ELLIPSE P H 750-17</t>
  </si>
  <si>
    <t>ELLIPSE P H 750-18</t>
  </si>
  <si>
    <t>ELLIPSE P H 750-19</t>
  </si>
  <si>
    <t>ELLIPSE P H 750-20</t>
  </si>
  <si>
    <t>ELLIPSE P H 750-21</t>
  </si>
  <si>
    <t>ELLIPSE P H 750-22</t>
  </si>
  <si>
    <t>ELLIPSE P H 750-23</t>
  </si>
  <si>
    <t>ELLIPSE P H 750-24</t>
  </si>
  <si>
    <t>ELLIPSE P H 750-25</t>
  </si>
  <si>
    <t>ELLIPSE P H 750-26</t>
  </si>
  <si>
    <t>ELLIPSE P H 750-27</t>
  </si>
  <si>
    <t>ELLIPSE P H 750-28</t>
  </si>
  <si>
    <t>ELLIPSE P H 750-29</t>
  </si>
  <si>
    <t>ELLIPSE P H 750-30</t>
  </si>
  <si>
    <t>ELLIPSE P H 750-31</t>
  </si>
  <si>
    <t>ELLIPSE P H 750-32</t>
  </si>
  <si>
    <t>ELLIPSE P H 750-33</t>
  </si>
  <si>
    <t>ELLIPSE P H 750-34</t>
  </si>
  <si>
    <t>ELLIPSE P H 750-35</t>
  </si>
  <si>
    <t>ELLIPSE P H 750-36</t>
  </si>
  <si>
    <t>ELLIPSE P H 750</t>
  </si>
  <si>
    <t>ELLIPSE P H 1000</t>
  </si>
  <si>
    <t>ELLIPSE P H 1000-3</t>
  </si>
  <si>
    <t>ELLIPSE P H 1000-4</t>
  </si>
  <si>
    <t>ELLIPSE P H 1000-5</t>
  </si>
  <si>
    <t>ELLIPSE P H 1000-6</t>
  </si>
  <si>
    <t>ELLIPSE P H 1000-7</t>
  </si>
  <si>
    <t>ELLIPSE P H 1000-8</t>
  </si>
  <si>
    <t>ELLIPSE P H 1000-9</t>
  </si>
  <si>
    <t>ELLIPSE P H 1000-10</t>
  </si>
  <si>
    <t>ELLIPSE P H 1000-11</t>
  </si>
  <si>
    <t>ELLIPSE P H 1000-12</t>
  </si>
  <si>
    <t>ELLIPSE P H 1000-13</t>
  </si>
  <si>
    <t>ELLIPSE P H 1000-14</t>
  </si>
  <si>
    <t>ELLIPSE P H 1000-15</t>
  </si>
  <si>
    <t>ELLIPSE P H 1000-16</t>
  </si>
  <si>
    <t>ELLIPSE P H 1000-17</t>
  </si>
  <si>
    <t>ELLIPSE P H 1000-18</t>
  </si>
  <si>
    <t>ELLIPSE P H 1000-19</t>
  </si>
  <si>
    <t>ELLIPSE P H 1000-20</t>
  </si>
  <si>
    <t>ELLIPSE P H 1000-21</t>
  </si>
  <si>
    <t>ELLIPSE P H 1250</t>
  </si>
  <si>
    <t>ELLIPSE P H 1250-3</t>
  </si>
  <si>
    <t>ELLIPSE P H 1250-4</t>
  </si>
  <si>
    <t>ELLIPSE P H 1250-5</t>
  </si>
  <si>
    <t>ELLIPSE P H 1250-6</t>
  </si>
  <si>
    <t>ELLIPSE P H 1250-7</t>
  </si>
  <si>
    <t>ELLIPSE P H 1250-8</t>
  </si>
  <si>
    <t>ELLIPSE P H 1250-9</t>
  </si>
  <si>
    <t>ELLIPSE P H 1250-10</t>
  </si>
  <si>
    <t>ELLIPSE P H 1250-11</t>
  </si>
  <si>
    <t>ELLIPSE P H 1250-12</t>
  </si>
  <si>
    <t>ELLIPSE P H 1250-13</t>
  </si>
  <si>
    <t>ELLIPSE P H 1250-14</t>
  </si>
  <si>
    <t>ELLIPSE P H 1250-15</t>
  </si>
  <si>
    <t>ELLIPSE P H 1250-16</t>
  </si>
  <si>
    <t>ELLIPSE P H 1250-17</t>
  </si>
  <si>
    <t>ELLIPSE P H 1250-18</t>
  </si>
  <si>
    <t>ELLIPSE P H 1250-19</t>
  </si>
  <si>
    <t>ELLIPSE P H 1250-20</t>
  </si>
  <si>
    <t>ELLIPSE P H 1250-21</t>
  </si>
  <si>
    <t>ELLIPSE P H 1500</t>
  </si>
  <si>
    <t>ELLIPSE P H 1500-3</t>
  </si>
  <si>
    <t>ELLIPSE P H 1500-4</t>
  </si>
  <si>
    <t>ELLIPSE P H 1500-5</t>
  </si>
  <si>
    <t>ELLIPSE P H 1500-6</t>
  </si>
  <si>
    <t>ELLIPSE P H 1500-7</t>
  </si>
  <si>
    <t>ELLIPSE P H 1500-8</t>
  </si>
  <si>
    <t>ELLIPSE P H 1500-9</t>
  </si>
  <si>
    <t>ELLIPSE P H 1500-10</t>
  </si>
  <si>
    <t>ELLIPSE P H 1500-11</t>
  </si>
  <si>
    <t>ELLIPSE P H 1500-12</t>
  </si>
  <si>
    <t>ELLIPSE P H 1500-13</t>
  </si>
  <si>
    <t>ELLIPSE P H 1500-14</t>
  </si>
  <si>
    <t>ELLIPSE P H 1500-15</t>
  </si>
  <si>
    <t>ELLIPSE P H 1500-16</t>
  </si>
  <si>
    <t>ELLIPSE P H 1500-17</t>
  </si>
  <si>
    <t>ELLIPSE P H 1500-18</t>
  </si>
  <si>
    <t>ELLIPSE P H 1500-19</t>
  </si>
  <si>
    <t>ELLIPSE P H 1750</t>
  </si>
  <si>
    <t>ELLIPSE P H 1750-3</t>
  </si>
  <si>
    <t>ELLIPSE P H 1750-4</t>
  </si>
  <si>
    <t>ELLIPSE P H 1750-5</t>
  </si>
  <si>
    <t>ELLIPSE P H 1750-6</t>
  </si>
  <si>
    <t>ELLIPSE P H 1750-7</t>
  </si>
  <si>
    <t>ELLIPSE P H 1750-8</t>
  </si>
  <si>
    <t>ELLIPSE P H 1750-9</t>
  </si>
  <si>
    <t>ELLIPSE P H 1750-10</t>
  </si>
  <si>
    <t>ELLIPSE P H 1750-11</t>
  </si>
  <si>
    <t>ELLIPSE P H 1750-12</t>
  </si>
  <si>
    <t>ELLIPSE P H 1750-13</t>
  </si>
  <si>
    <t>ELLIPSE P H 1750-14</t>
  </si>
  <si>
    <t>ELLIPSE P H 1750-15</t>
  </si>
  <si>
    <t>ELLIPSE P H 1750-16</t>
  </si>
  <si>
    <t>ELLIPSE P H 1750-17</t>
  </si>
  <si>
    <t>ELLIPSE P H 2000</t>
  </si>
  <si>
    <t>ELLIPSE P H 2000-3</t>
  </si>
  <si>
    <t>ELLIPSE P H 2000-4</t>
  </si>
  <si>
    <t>ELLIPSE P H 2000-5</t>
  </si>
  <si>
    <t>ELLIPSE P H 2000-6</t>
  </si>
  <si>
    <t>ELLIPSE P H 2000-7</t>
  </si>
  <si>
    <t>ELLIPSE P H 2000-8</t>
  </si>
  <si>
    <t>ELLIPSE P H 2000-9</t>
  </si>
  <si>
    <t>ELLIPSE P H 2000-10</t>
  </si>
  <si>
    <t>ELLIPSE P H 2000-11</t>
  </si>
  <si>
    <t>ELLIPSE P H 2000-12</t>
  </si>
  <si>
    <t>ELLIPSE P H 2000-13</t>
  </si>
  <si>
    <t>ELLIPSE P H 2000-14</t>
  </si>
  <si>
    <t>Кол-во секций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</si>
</sst>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1" fontId="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0" fillId="0" borderId="0" xfId="0"/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743825" y="590550"/>
          <a:ext cx="3981450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496175" y="4000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496175" y="4000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496175" y="4000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496175" y="4000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496175" y="4000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496175" y="4000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496175" y="4000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1"/>
  <sheetViews>
    <sheetView tabSelected="1" workbookViewId="0">
      <selection activeCell="I21" sqref="I21"/>
    </sheetView>
  </sheetViews>
  <sheetFormatPr defaultRowHeight="14.4" x14ac:dyDescent="0.3"/>
  <cols>
    <col min="1" max="1" width="5.109375" customWidth="1"/>
    <col min="2" max="2" width="23.33203125" customWidth="1"/>
    <col min="3" max="3" width="12.33203125" customWidth="1"/>
    <col min="4" max="4" width="9.88671875" customWidth="1"/>
    <col min="6" max="6" width="8.109375" customWidth="1"/>
    <col min="7" max="7" width="21" customWidth="1"/>
    <col min="8" max="8" width="17.88671875" customWidth="1"/>
    <col min="9" max="9" width="10.44140625" customWidth="1"/>
    <col min="10" max="10" width="23.1093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3" ht="15.6" x14ac:dyDescent="0.3">
      <c r="B2" s="1"/>
      <c r="C2" s="2" t="s">
        <v>0</v>
      </c>
      <c r="D2" s="2"/>
      <c r="E2" s="3"/>
      <c r="F2" s="3"/>
      <c r="G2" s="4"/>
    </row>
    <row r="3" spans="2:13" ht="16.2" thickBot="1" x14ac:dyDescent="0.35">
      <c r="B3" s="5"/>
      <c r="C3" s="6"/>
      <c r="D3" s="6"/>
      <c r="E3" s="6"/>
      <c r="F3" s="6"/>
      <c r="G3" s="7"/>
    </row>
    <row r="4" spans="2:13" ht="16.2" thickBot="1" x14ac:dyDescent="0.35">
      <c r="B4" s="5" t="s">
        <v>1</v>
      </c>
      <c r="C4" s="6"/>
      <c r="D4" s="6"/>
      <c r="E4" s="6"/>
      <c r="F4" s="8">
        <v>90</v>
      </c>
      <c r="G4" s="7"/>
      <c r="J4" s="9" t="s">
        <v>9</v>
      </c>
    </row>
    <row r="5" spans="2:13" ht="16.2" thickBot="1" x14ac:dyDescent="0.35">
      <c r="B5" s="5"/>
      <c r="C5" s="6"/>
      <c r="D5" s="6"/>
      <c r="E5" s="6"/>
      <c r="F5" s="10"/>
      <c r="G5" s="7"/>
    </row>
    <row r="6" spans="2:13" ht="16.2" thickBot="1" x14ac:dyDescent="0.35">
      <c r="B6" s="5" t="s">
        <v>2</v>
      </c>
      <c r="C6" s="6"/>
      <c r="D6" s="6"/>
      <c r="E6" s="6"/>
      <c r="F6" s="8">
        <v>70</v>
      </c>
      <c r="G6" s="7"/>
      <c r="J6" t="s">
        <v>3</v>
      </c>
      <c r="M6" s="11">
        <f>(F4+F6)/2-F8</f>
        <v>60</v>
      </c>
    </row>
    <row r="7" spans="2:13" ht="16.2" thickBot="1" x14ac:dyDescent="0.35">
      <c r="B7" s="5"/>
      <c r="C7" s="6"/>
      <c r="D7" s="6"/>
      <c r="E7" s="6"/>
      <c r="F7" s="10"/>
      <c r="G7" s="7"/>
    </row>
    <row r="8" spans="2:13" ht="16.2" thickBot="1" x14ac:dyDescent="0.35">
      <c r="B8" s="5" t="s">
        <v>4</v>
      </c>
      <c r="C8" s="6"/>
      <c r="D8" s="6"/>
      <c r="E8" s="6"/>
      <c r="F8" s="8">
        <v>20</v>
      </c>
      <c r="G8" s="7"/>
    </row>
    <row r="9" spans="2:13" ht="15.6" x14ac:dyDescent="0.3">
      <c r="B9" s="12"/>
      <c r="C9" s="13"/>
      <c r="D9" s="13"/>
      <c r="E9" s="13"/>
      <c r="F9" s="14"/>
      <c r="G9" s="15"/>
    </row>
    <row r="11" spans="2:13" ht="17.399999999999999" x14ac:dyDescent="0.3">
      <c r="B11" s="30" t="s">
        <v>10</v>
      </c>
      <c r="C11" s="31"/>
      <c r="D11" s="31"/>
      <c r="E11" s="31"/>
      <c r="F11" s="31"/>
      <c r="G11" s="31"/>
      <c r="H11" s="31"/>
    </row>
    <row r="12" spans="2:13" ht="15" customHeight="1" x14ac:dyDescent="0.3">
      <c r="B12" s="32" t="s">
        <v>5</v>
      </c>
      <c r="C12" s="34" t="s">
        <v>11</v>
      </c>
      <c r="D12" s="34" t="s">
        <v>6</v>
      </c>
      <c r="E12" s="34" t="s">
        <v>232</v>
      </c>
      <c r="F12" s="34" t="s">
        <v>12</v>
      </c>
      <c r="G12" s="36" t="s">
        <v>7</v>
      </c>
      <c r="H12" s="38" t="s">
        <v>8</v>
      </c>
    </row>
    <row r="13" spans="2:13" ht="33.75" customHeight="1" x14ac:dyDescent="0.3">
      <c r="B13" s="33"/>
      <c r="C13" s="35"/>
      <c r="D13" s="35"/>
      <c r="E13" s="35"/>
      <c r="F13" s="35"/>
      <c r="G13" s="37"/>
      <c r="H13" s="38"/>
    </row>
    <row r="14" spans="2:13" ht="15" customHeight="1" x14ac:dyDescent="0.3">
      <c r="B14" s="19" t="s">
        <v>13</v>
      </c>
      <c r="C14" s="28">
        <v>300</v>
      </c>
      <c r="D14" s="29">
        <v>81</v>
      </c>
      <c r="E14" s="22">
        <v>3</v>
      </c>
      <c r="F14" s="18">
        <v>136</v>
      </c>
      <c r="G14" s="20">
        <v>98.796889611025904</v>
      </c>
      <c r="H14" s="23">
        <f>G14*POWER((($F$4+$F$6)/2-$F$8)/70,1.24)</f>
        <v>81.607345769441551</v>
      </c>
      <c r="I14" s="21"/>
    </row>
    <row r="15" spans="2:13" x14ac:dyDescent="0.3">
      <c r="B15" s="19" t="s">
        <v>14</v>
      </c>
      <c r="C15" s="28"/>
      <c r="D15" s="29"/>
      <c r="E15" s="22">
        <v>4</v>
      </c>
      <c r="F15" s="24">
        <v>181</v>
      </c>
      <c r="G15" s="20">
        <v>133.52239978879894</v>
      </c>
      <c r="H15" s="23">
        <f t="shared" ref="H15:H61" si="0">G15*POWER((($F$4+$F$6)/2-$F$8)/70,1.24)</f>
        <v>110.29100906344794</v>
      </c>
      <c r="I15" s="21"/>
    </row>
    <row r="16" spans="2:13" x14ac:dyDescent="0.3">
      <c r="B16" s="19" t="s">
        <v>15</v>
      </c>
      <c r="C16" s="28"/>
      <c r="D16" s="29"/>
      <c r="E16" s="22">
        <v>5</v>
      </c>
      <c r="F16" s="24">
        <v>226</v>
      </c>
      <c r="G16" s="20">
        <v>168.66264739668088</v>
      </c>
      <c r="H16" s="23">
        <f t="shared" si="0"/>
        <v>139.31725015515303</v>
      </c>
      <c r="I16" s="21"/>
    </row>
    <row r="17" spans="2:9" x14ac:dyDescent="0.3">
      <c r="B17" s="19" t="s">
        <v>16</v>
      </c>
      <c r="C17" s="28"/>
      <c r="D17" s="29"/>
      <c r="E17" s="22">
        <v>6</v>
      </c>
      <c r="F17" s="24">
        <v>271</v>
      </c>
      <c r="G17" s="20">
        <v>204.1369762311837</v>
      </c>
      <c r="H17" s="23">
        <f t="shared" si="0"/>
        <v>168.61944611024774</v>
      </c>
      <c r="I17" s="21"/>
    </row>
    <row r="18" spans="2:9" x14ac:dyDescent="0.3">
      <c r="B18" s="19" t="s">
        <v>17</v>
      </c>
      <c r="C18" s="28"/>
      <c r="D18" s="29"/>
      <c r="E18" s="22">
        <v>7</v>
      </c>
      <c r="F18" s="24">
        <v>316</v>
      </c>
      <c r="G18" s="16">
        <v>239.89155868363551</v>
      </c>
      <c r="H18" s="23">
        <f t="shared" si="0"/>
        <v>198.15313471650936</v>
      </c>
    </row>
    <row r="19" spans="2:9" x14ac:dyDescent="0.3">
      <c r="B19" s="19" t="s">
        <v>18</v>
      </c>
      <c r="C19" s="28"/>
      <c r="D19" s="29"/>
      <c r="E19" s="22">
        <v>8</v>
      </c>
      <c r="F19" s="24">
        <v>361</v>
      </c>
      <c r="G19" s="16">
        <v>275.88782459984202</v>
      </c>
      <c r="H19" s="23">
        <f t="shared" si="0"/>
        <v>227.88645659129836</v>
      </c>
    </row>
    <row r="20" spans="2:9" x14ac:dyDescent="0.3">
      <c r="B20" s="19" t="s">
        <v>19</v>
      </c>
      <c r="C20" s="28"/>
      <c r="D20" s="29"/>
      <c r="E20" s="22">
        <v>9</v>
      </c>
      <c r="F20" s="24">
        <v>406</v>
      </c>
      <c r="G20" s="16">
        <v>312.0967353097758</v>
      </c>
      <c r="H20" s="23">
        <f t="shared" si="0"/>
        <v>257.79542546546247</v>
      </c>
    </row>
    <row r="21" spans="2:9" x14ac:dyDescent="0.3">
      <c r="B21" s="19" t="s">
        <v>20</v>
      </c>
      <c r="C21" s="28"/>
      <c r="D21" s="29"/>
      <c r="E21" s="22">
        <v>10</v>
      </c>
      <c r="F21" s="24">
        <v>451</v>
      </c>
      <c r="G21" s="16">
        <v>348.49561538081349</v>
      </c>
      <c r="H21" s="23">
        <f t="shared" si="0"/>
        <v>287.86131117575616</v>
      </c>
    </row>
    <row r="22" spans="2:9" ht="15.6" x14ac:dyDescent="0.3">
      <c r="B22" s="19" t="s">
        <v>21</v>
      </c>
      <c r="C22" s="28"/>
      <c r="D22" s="29"/>
      <c r="E22" s="22">
        <v>11</v>
      </c>
      <c r="F22" s="24">
        <v>496</v>
      </c>
      <c r="G22" s="16">
        <v>385.06625368381873</v>
      </c>
      <c r="H22" s="23">
        <f t="shared" si="0"/>
        <v>318.06907112399506</v>
      </c>
      <c r="I22" s="17"/>
    </row>
    <row r="23" spans="2:9" x14ac:dyDescent="0.3">
      <c r="B23" s="19" t="s">
        <v>22</v>
      </c>
      <c r="C23" s="28"/>
      <c r="D23" s="29"/>
      <c r="E23" s="22">
        <v>12</v>
      </c>
      <c r="F23" s="24">
        <v>541</v>
      </c>
      <c r="G23" s="16">
        <v>421.79369440553933</v>
      </c>
      <c r="H23" s="23">
        <f t="shared" si="0"/>
        <v>348.40635163965237</v>
      </c>
    </row>
    <row r="24" spans="2:9" x14ac:dyDescent="0.3">
      <c r="B24" s="19" t="s">
        <v>23</v>
      </c>
      <c r="C24" s="28"/>
      <c r="D24" s="29"/>
      <c r="E24" s="22">
        <v>13</v>
      </c>
      <c r="F24" s="24">
        <v>586</v>
      </c>
      <c r="G24" s="16">
        <v>458.66543000669162</v>
      </c>
      <c r="H24" s="23">
        <f t="shared" si="0"/>
        <v>378.86282135412864</v>
      </c>
    </row>
    <row r="25" spans="2:9" x14ac:dyDescent="0.3">
      <c r="B25" s="19" t="s">
        <v>24</v>
      </c>
      <c r="C25" s="28"/>
      <c r="D25" s="29"/>
      <c r="E25" s="22">
        <v>14</v>
      </c>
      <c r="F25" s="24">
        <v>631</v>
      </c>
      <c r="G25" s="16">
        <v>495.67084152007232</v>
      </c>
      <c r="H25" s="23">
        <f t="shared" si="0"/>
        <v>409.42970888067583</v>
      </c>
    </row>
    <row r="26" spans="2:9" x14ac:dyDescent="0.3">
      <c r="B26" s="19" t="s">
        <v>25</v>
      </c>
      <c r="C26" s="28"/>
      <c r="D26" s="29"/>
      <c r="E26" s="22">
        <v>15</v>
      </c>
      <c r="F26" s="24">
        <v>676</v>
      </c>
      <c r="G26" s="16">
        <v>532.80079796493283</v>
      </c>
      <c r="H26" s="23">
        <f t="shared" si="0"/>
        <v>440.09947192615004</v>
      </c>
    </row>
    <row r="27" spans="2:9" x14ac:dyDescent="0.3">
      <c r="B27" s="19" t="s">
        <v>26</v>
      </c>
      <c r="C27" s="28"/>
      <c r="D27" s="29"/>
      <c r="E27" s="22">
        <v>16</v>
      </c>
      <c r="F27" s="24">
        <v>721</v>
      </c>
      <c r="G27" s="16">
        <v>570.04736196194597</v>
      </c>
      <c r="H27" s="23">
        <f t="shared" si="0"/>
        <v>470.86555412565139</v>
      </c>
    </row>
    <row r="28" spans="2:9" x14ac:dyDescent="0.3">
      <c r="B28" s="19" t="s">
        <v>27</v>
      </c>
      <c r="C28" s="28"/>
      <c r="D28" s="29"/>
      <c r="E28" s="22">
        <v>17</v>
      </c>
      <c r="F28" s="24">
        <v>766</v>
      </c>
      <c r="G28" s="16">
        <v>607.40356846615759</v>
      </c>
      <c r="H28" s="23">
        <f t="shared" si="0"/>
        <v>501.7222022734453</v>
      </c>
    </row>
    <row r="29" spans="2:9" x14ac:dyDescent="0.3">
      <c r="B29" s="19" t="s">
        <v>28</v>
      </c>
      <c r="C29" s="28"/>
      <c r="D29" s="29"/>
      <c r="E29" s="22">
        <v>18</v>
      </c>
      <c r="F29" s="24">
        <v>811</v>
      </c>
      <c r="G29" s="16">
        <v>644.86325519555146</v>
      </c>
      <c r="H29" s="23">
        <f t="shared" si="0"/>
        <v>532.66432625504319</v>
      </c>
    </row>
    <row r="30" spans="2:9" x14ac:dyDescent="0.3">
      <c r="B30" s="19" t="s">
        <v>29</v>
      </c>
      <c r="C30" s="28"/>
      <c r="D30" s="29"/>
      <c r="E30" s="22">
        <v>19</v>
      </c>
      <c r="F30" s="24">
        <v>856</v>
      </c>
      <c r="G30" s="16">
        <v>682.42093045893409</v>
      </c>
      <c r="H30" s="23">
        <f t="shared" si="0"/>
        <v>563.68738987154404</v>
      </c>
    </row>
    <row r="31" spans="2:9" x14ac:dyDescent="0.3">
      <c r="B31" s="19" t="s">
        <v>30</v>
      </c>
      <c r="C31" s="28"/>
      <c r="D31" s="29"/>
      <c r="E31" s="22">
        <v>20</v>
      </c>
      <c r="F31" s="24">
        <v>901</v>
      </c>
      <c r="G31" s="16">
        <v>720.07166858950791</v>
      </c>
      <c r="H31" s="23">
        <f t="shared" si="0"/>
        <v>594.78732446658546</v>
      </c>
    </row>
    <row r="32" spans="2:9" x14ac:dyDescent="0.3">
      <c r="B32" s="19" t="s">
        <v>31</v>
      </c>
      <c r="C32" s="28"/>
      <c r="D32" s="29"/>
      <c r="E32" s="22">
        <v>21</v>
      </c>
      <c r="F32" s="24">
        <v>946</v>
      </c>
      <c r="G32" s="16">
        <v>757.81102611939491</v>
      </c>
      <c r="H32" s="23">
        <f t="shared" si="0"/>
        <v>625.9604596855545</v>
      </c>
    </row>
    <row r="33" spans="2:8" x14ac:dyDescent="0.3">
      <c r="B33" s="19" t="s">
        <v>32</v>
      </c>
      <c r="C33" s="28"/>
      <c r="D33" s="29"/>
      <c r="E33" s="22">
        <v>22</v>
      </c>
      <c r="F33" s="24">
        <v>991</v>
      </c>
      <c r="G33" s="16">
        <v>795.63497378476256</v>
      </c>
      <c r="H33" s="23">
        <f t="shared" si="0"/>
        <v>657.20346731105406</v>
      </c>
    </row>
    <row r="34" spans="2:8" x14ac:dyDescent="0.3">
      <c r="B34" s="19" t="s">
        <v>33</v>
      </c>
      <c r="C34" s="28"/>
      <c r="D34" s="29"/>
      <c r="E34" s="22">
        <v>23</v>
      </c>
      <c r="F34" s="24">
        <v>1036</v>
      </c>
      <c r="G34" s="16">
        <v>833.53984078514679</v>
      </c>
      <c r="H34" s="23">
        <f t="shared" si="0"/>
        <v>688.51331522047474</v>
      </c>
    </row>
    <row r="35" spans="2:8" x14ac:dyDescent="0.3">
      <c r="B35" s="19" t="s">
        <v>34</v>
      </c>
      <c r="C35" s="28"/>
      <c r="D35" s="29"/>
      <c r="E35" s="22">
        <v>24</v>
      </c>
      <c r="F35" s="24">
        <v>1081</v>
      </c>
      <c r="G35" s="16">
        <v>871.52226864961381</v>
      </c>
      <c r="H35" s="23">
        <f t="shared" si="0"/>
        <v>719.88722927892411</v>
      </c>
    </row>
    <row r="36" spans="2:8" x14ac:dyDescent="0.3">
      <c r="B36" s="19" t="s">
        <v>35</v>
      </c>
      <c r="C36" s="28"/>
      <c r="D36" s="29"/>
      <c r="E36" s="22">
        <v>25</v>
      </c>
      <c r="F36" s="24">
        <v>1126</v>
      </c>
      <c r="G36" s="16">
        <v>909.57917272125053</v>
      </c>
      <c r="H36" s="23">
        <f t="shared" si="0"/>
        <v>751.32266152498062</v>
      </c>
    </row>
    <row r="37" spans="2:8" x14ac:dyDescent="0.3">
      <c r="B37" s="19" t="s">
        <v>36</v>
      </c>
      <c r="C37" s="28"/>
      <c r="D37" s="29"/>
      <c r="E37" s="22">
        <v>26</v>
      </c>
      <c r="F37" s="24">
        <v>1171</v>
      </c>
      <c r="G37" s="16">
        <v>947.70770974648519</v>
      </c>
      <c r="H37" s="23">
        <f t="shared" si="0"/>
        <v>782.81726339910699</v>
      </c>
    </row>
    <row r="38" spans="2:8" x14ac:dyDescent="0.3">
      <c r="B38" s="19" t="s">
        <v>37</v>
      </c>
      <c r="C38" s="28"/>
      <c r="D38" s="29"/>
      <c r="E38" s="22">
        <v>27</v>
      </c>
      <c r="F38" s="24">
        <v>1216</v>
      </c>
      <c r="G38" s="16">
        <v>985.90525040324496</v>
      </c>
      <c r="H38" s="23">
        <f t="shared" si="0"/>
        <v>814.36886305159862</v>
      </c>
    </row>
    <row r="39" spans="2:8" x14ac:dyDescent="0.3">
      <c r="B39" s="19" t="s">
        <v>38</v>
      </c>
      <c r="C39" s="28"/>
      <c r="D39" s="29"/>
      <c r="E39" s="22">
        <v>28</v>
      </c>
      <c r="F39" s="24">
        <v>1261</v>
      </c>
      <c r="G39" s="16">
        <v>1024.1693558597765</v>
      </c>
      <c r="H39" s="23">
        <f t="shared" si="0"/>
        <v>845.97544597990418</v>
      </c>
    </row>
    <row r="40" spans="2:8" x14ac:dyDescent="0.3">
      <c r="B40" s="19" t="s">
        <v>39</v>
      </c>
      <c r="C40" s="28"/>
      <c r="D40" s="29"/>
      <c r="E40" s="22">
        <v>29</v>
      </c>
      <c r="F40" s="24">
        <v>1306</v>
      </c>
      <c r="G40" s="16">
        <v>1062.4977576494973</v>
      </c>
      <c r="H40" s="23">
        <f t="shared" si="0"/>
        <v>877.6351384050264</v>
      </c>
    </row>
    <row r="41" spans="2:8" x14ac:dyDescent="0.3">
      <c r="B41" s="19" t="s">
        <v>40</v>
      </c>
      <c r="C41" s="28"/>
      <c r="D41" s="29"/>
      <c r="E41" s="22">
        <v>30</v>
      </c>
      <c r="F41" s="24">
        <v>1351</v>
      </c>
      <c r="G41" s="16">
        <v>1100.888340294317</v>
      </c>
      <c r="H41" s="23">
        <f t="shared" si="0"/>
        <v>909.34619291818865</v>
      </c>
    </row>
    <row r="42" spans="2:8" x14ac:dyDescent="0.3">
      <c r="B42" s="19" t="s">
        <v>41</v>
      </c>
      <c r="C42" s="28"/>
      <c r="D42" s="29"/>
      <c r="E42" s="22">
        <v>31</v>
      </c>
      <c r="F42" s="24">
        <v>1396</v>
      </c>
      <c r="G42" s="16">
        <v>1139.3391262217381</v>
      </c>
      <c r="H42" s="23">
        <f t="shared" si="0"/>
        <v>941.10697602219079</v>
      </c>
    </row>
    <row r="43" spans="2:8" x14ac:dyDescent="0.3">
      <c r="B43" s="19" t="s">
        <v>42</v>
      </c>
      <c r="C43" s="28"/>
      <c r="D43" s="29"/>
      <c r="E43" s="22">
        <v>32</v>
      </c>
      <c r="F43" s="24">
        <v>1441</v>
      </c>
      <c r="G43" s="16">
        <v>1177.848262608542</v>
      </c>
      <c r="H43" s="23">
        <f t="shared" si="0"/>
        <v>972.91595726414437</v>
      </c>
    </row>
    <row r="44" spans="2:8" x14ac:dyDescent="0.3">
      <c r="B44" s="19" t="s">
        <v>43</v>
      </c>
      <c r="C44" s="28"/>
      <c r="D44" s="29"/>
      <c r="E44" s="22">
        <v>33</v>
      </c>
      <c r="F44" s="24">
        <v>1486</v>
      </c>
      <c r="G44" s="16">
        <v>1216.4140098523271</v>
      </c>
      <c r="H44" s="23">
        <f t="shared" si="0"/>
        <v>1004.7716997128341</v>
      </c>
    </row>
    <row r="45" spans="2:8" x14ac:dyDescent="0.3">
      <c r="B45" s="19" t="s">
        <v>44</v>
      </c>
      <c r="C45" s="28"/>
      <c r="D45" s="29"/>
      <c r="E45" s="22">
        <v>34</v>
      </c>
      <c r="F45" s="24">
        <v>1531</v>
      </c>
      <c r="G45" s="16">
        <v>1255.034731426143</v>
      </c>
      <c r="H45" s="23">
        <f t="shared" si="0"/>
        <v>1036.6728515785298</v>
      </c>
    </row>
    <row r="46" spans="2:8" x14ac:dyDescent="0.3">
      <c r="B46" s="19" t="s">
        <v>45</v>
      </c>
      <c r="C46" s="28"/>
      <c r="D46" s="29"/>
      <c r="E46" s="22">
        <v>35</v>
      </c>
      <c r="F46" s="24">
        <v>1576</v>
      </c>
      <c r="G46" s="16">
        <v>1293.7088849144109</v>
      </c>
      <c r="H46" s="23">
        <f t="shared" si="0"/>
        <v>1068.6181388085572</v>
      </c>
    </row>
    <row r="47" spans="2:8" x14ac:dyDescent="0.3">
      <c r="B47" s="19" t="s">
        <v>46</v>
      </c>
      <c r="C47" s="28"/>
      <c r="D47" s="29"/>
      <c r="E47" s="22">
        <v>36</v>
      </c>
      <c r="F47" s="24">
        <v>1621</v>
      </c>
      <c r="G47" s="16">
        <v>1332.4350140626973</v>
      </c>
      <c r="H47" s="23">
        <f t="shared" si="0"/>
        <v>1100.6063585203199</v>
      </c>
    </row>
    <row r="48" spans="2:8" x14ac:dyDescent="0.3">
      <c r="B48" s="19" t="s">
        <v>47</v>
      </c>
      <c r="C48" s="28"/>
      <c r="D48" s="29"/>
      <c r="E48" s="22">
        <v>37</v>
      </c>
      <c r="F48" s="24">
        <v>1666</v>
      </c>
      <c r="G48" s="16">
        <v>1371.2117417016379</v>
      </c>
      <c r="H48" s="23">
        <f t="shared" si="0"/>
        <v>1132.6363731563813</v>
      </c>
    </row>
    <row r="49" spans="2:8" x14ac:dyDescent="0.3">
      <c r="B49" s="19" t="s">
        <v>48</v>
      </c>
      <c r="C49" s="28"/>
      <c r="D49" s="29"/>
      <c r="E49" s="22">
        <v>38</v>
      </c>
      <c r="F49" s="24">
        <v>1711</v>
      </c>
      <c r="G49" s="16">
        <v>1410.0377634278354</v>
      </c>
      <c r="H49" s="23">
        <f t="shared" si="0"/>
        <v>1164.7071052648143</v>
      </c>
    </row>
    <row r="50" spans="2:8" x14ac:dyDescent="0.3">
      <c r="B50" s="19" t="s">
        <v>49</v>
      </c>
      <c r="C50" s="28"/>
      <c r="D50" s="29"/>
      <c r="E50" s="22">
        <v>39</v>
      </c>
      <c r="F50" s="24">
        <v>1756</v>
      </c>
      <c r="G50" s="16">
        <v>1448.9118419429205</v>
      </c>
      <c r="H50" s="23">
        <f t="shared" si="0"/>
        <v>1196.817532823203</v>
      </c>
    </row>
    <row r="51" spans="2:8" x14ac:dyDescent="0.3">
      <c r="B51" s="19" t="s">
        <v>50</v>
      </c>
      <c r="C51" s="28"/>
      <c r="D51" s="29"/>
      <c r="E51" s="22">
        <v>40</v>
      </c>
      <c r="F51" s="24">
        <v>1801</v>
      </c>
      <c r="G51" s="16">
        <v>1487.8328019670821</v>
      </c>
      <c r="H51" s="23">
        <f t="shared" si="0"/>
        <v>1228.9666850371598</v>
      </c>
    </row>
    <row r="52" spans="2:8" x14ac:dyDescent="0.3">
      <c r="B52" s="19" t="s">
        <v>51</v>
      </c>
      <c r="C52" s="28"/>
      <c r="D52" s="29"/>
      <c r="E52" s="22">
        <v>41</v>
      </c>
      <c r="F52" s="24">
        <v>1846</v>
      </c>
      <c r="G52" s="16">
        <v>1526.7995256558502</v>
      </c>
      <c r="H52" s="23">
        <f t="shared" si="0"/>
        <v>1261.1536385545376</v>
      </c>
    </row>
    <row r="53" spans="2:8" x14ac:dyDescent="0.3">
      <c r="B53" s="19" t="s">
        <v>52</v>
      </c>
      <c r="C53" s="28"/>
      <c r="D53" s="29"/>
      <c r="E53" s="22">
        <v>42</v>
      </c>
      <c r="F53" s="24">
        <v>1891</v>
      </c>
      <c r="G53" s="16">
        <v>1565.8109484592458</v>
      </c>
      <c r="H53" s="23">
        <f t="shared" si="0"/>
        <v>1293.3775140450396</v>
      </c>
    </row>
    <row r="54" spans="2:8" x14ac:dyDescent="0.3">
      <c r="B54" s="19" t="s">
        <v>53</v>
      </c>
      <c r="C54" s="28"/>
      <c r="D54" s="29"/>
      <c r="E54" s="22">
        <v>43</v>
      </c>
      <c r="F54" s="24">
        <v>1936</v>
      </c>
      <c r="G54" s="16">
        <v>1604.8660553710874</v>
      </c>
      <c r="H54" s="23">
        <f t="shared" si="0"/>
        <v>1325.6374731021056</v>
      </c>
    </row>
    <row r="55" spans="2:8" x14ac:dyDescent="0.3">
      <c r="B55" s="19" t="s">
        <v>54</v>
      </c>
      <c r="C55" s="28"/>
      <c r="D55" s="29"/>
      <c r="E55" s="22">
        <v>44</v>
      </c>
      <c r="F55" s="24">
        <v>1981</v>
      </c>
      <c r="G55" s="16">
        <v>1643.9638775234503</v>
      </c>
      <c r="H55" s="23">
        <f t="shared" si="0"/>
        <v>1357.9327154298958</v>
      </c>
    </row>
    <row r="56" spans="2:8" x14ac:dyDescent="0.3">
      <c r="B56" s="19" t="s">
        <v>55</v>
      </c>
      <c r="C56" s="28"/>
      <c r="D56" s="29"/>
      <c r="E56" s="22">
        <v>45</v>
      </c>
      <c r="F56" s="24">
        <v>2026</v>
      </c>
      <c r="G56" s="16">
        <v>1683.103489087385</v>
      </c>
      <c r="H56" s="23">
        <f t="shared" si="0"/>
        <v>1390.2624762832495</v>
      </c>
    </row>
    <row r="57" spans="2:8" x14ac:dyDescent="0.3">
      <c r="B57" s="19" t="s">
        <v>56</v>
      </c>
      <c r="C57" s="28"/>
      <c r="D57" s="29"/>
      <c r="E57" s="22">
        <v>46</v>
      </c>
      <c r="F57" s="24">
        <v>2071</v>
      </c>
      <c r="G57" s="16">
        <v>1722.2840044461518</v>
      </c>
      <c r="H57" s="23">
        <f t="shared" si="0"/>
        <v>1422.6260241327452</v>
      </c>
    </row>
    <row r="58" spans="2:8" x14ac:dyDescent="0.3">
      <c r="B58" s="19" t="s">
        <v>57</v>
      </c>
      <c r="C58" s="28"/>
      <c r="D58" s="29"/>
      <c r="E58" s="22">
        <v>47</v>
      </c>
      <c r="F58" s="24">
        <v>2116</v>
      </c>
      <c r="G58" s="16">
        <v>1761.5045756116056</v>
      </c>
      <c r="H58" s="23">
        <f t="shared" si="0"/>
        <v>1455.0226585306057</v>
      </c>
    </row>
    <row r="59" spans="2:8" x14ac:dyDescent="0.3">
      <c r="B59" s="19" t="s">
        <v>58</v>
      </c>
      <c r="C59" s="28"/>
      <c r="D59" s="29"/>
      <c r="E59" s="22">
        <v>48</v>
      </c>
      <c r="F59" s="24">
        <v>2161</v>
      </c>
      <c r="G59" s="16">
        <v>1800.7643898580636</v>
      </c>
      <c r="H59" s="23">
        <f t="shared" si="0"/>
        <v>1487.4517081562449</v>
      </c>
    </row>
    <row r="60" spans="2:8" x14ac:dyDescent="0.3">
      <c r="B60" s="19" t="s">
        <v>59</v>
      </c>
      <c r="C60" s="28"/>
      <c r="D60" s="29"/>
      <c r="E60" s="22">
        <v>49</v>
      </c>
      <c r="F60" s="24">
        <v>2206</v>
      </c>
      <c r="G60" s="16">
        <v>1840.0626675512115</v>
      </c>
      <c r="H60" s="23">
        <f t="shared" si="0"/>
        <v>1519.9125290229206</v>
      </c>
    </row>
    <row r="61" spans="2:8" x14ac:dyDescent="0.3">
      <c r="B61" s="19" t="s">
        <v>60</v>
      </c>
      <c r="C61" s="28"/>
      <c r="D61" s="29"/>
      <c r="E61" s="22">
        <v>50</v>
      </c>
      <c r="F61" s="24">
        <v>2251</v>
      </c>
      <c r="G61" s="16">
        <v>1879.3986601523102</v>
      </c>
      <c r="H61" s="23">
        <f t="shared" si="0"/>
        <v>1552.4045028291871</v>
      </c>
    </row>
  </sheetData>
  <mergeCells count="10">
    <mergeCell ref="C14:C61"/>
    <mergeCell ref="D14:D61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1"/>
  <sheetViews>
    <sheetView workbookViewId="0">
      <selection activeCell="E12" sqref="E12:E13"/>
    </sheetView>
  </sheetViews>
  <sheetFormatPr defaultColWidth="9.109375" defaultRowHeight="14.4" x14ac:dyDescent="0.3"/>
  <cols>
    <col min="1" max="1" width="5.109375" style="27" customWidth="1"/>
    <col min="2" max="2" width="23.33203125" style="27" customWidth="1"/>
    <col min="3" max="3" width="12.33203125" style="27" customWidth="1"/>
    <col min="4" max="4" width="9.88671875" style="27" customWidth="1"/>
    <col min="5" max="5" width="9.109375" style="27"/>
    <col min="6" max="6" width="8.109375" style="27" customWidth="1"/>
    <col min="7" max="7" width="21" style="27" customWidth="1"/>
    <col min="8" max="8" width="17.88671875" style="27" customWidth="1"/>
    <col min="9" max="9" width="10.44140625" style="27" customWidth="1"/>
    <col min="10" max="10" width="23.109375" style="27" customWidth="1"/>
    <col min="11" max="11" width="12.44140625" style="27" customWidth="1"/>
    <col min="12" max="12" width="9.88671875" style="27" customWidth="1"/>
    <col min="13" max="13" width="9.109375" style="27"/>
    <col min="14" max="14" width="8.109375" style="27" customWidth="1"/>
    <col min="15" max="15" width="22.5546875" style="27" customWidth="1"/>
    <col min="16" max="16" width="18.5546875" style="27" customWidth="1"/>
    <col min="17" max="16384" width="9.109375" style="27"/>
  </cols>
  <sheetData>
    <row r="2" spans="2:13" ht="15.6" x14ac:dyDescent="0.3">
      <c r="B2" s="1"/>
      <c r="C2" s="2" t="s">
        <v>0</v>
      </c>
      <c r="D2" s="2"/>
      <c r="E2" s="3"/>
      <c r="F2" s="3"/>
      <c r="G2" s="4"/>
    </row>
    <row r="3" spans="2:13" ht="16.2" thickBot="1" x14ac:dyDescent="0.35">
      <c r="B3" s="5"/>
      <c r="C3" s="6"/>
      <c r="D3" s="6"/>
      <c r="E3" s="6"/>
      <c r="F3" s="6"/>
      <c r="G3" s="7"/>
    </row>
    <row r="4" spans="2:13" ht="16.2" thickBot="1" x14ac:dyDescent="0.35">
      <c r="B4" s="5" t="s">
        <v>1</v>
      </c>
      <c r="C4" s="6"/>
      <c r="D4" s="6"/>
      <c r="E4" s="6"/>
      <c r="F4" s="8">
        <v>90</v>
      </c>
      <c r="G4" s="7"/>
      <c r="J4" s="9" t="s">
        <v>9</v>
      </c>
    </row>
    <row r="5" spans="2:13" ht="16.2" thickBot="1" x14ac:dyDescent="0.35">
      <c r="B5" s="5"/>
      <c r="C5" s="6"/>
      <c r="D5" s="6"/>
      <c r="E5" s="6"/>
      <c r="F5" s="10"/>
      <c r="G5" s="7"/>
    </row>
    <row r="6" spans="2:13" ht="16.2" thickBot="1" x14ac:dyDescent="0.35">
      <c r="B6" s="5" t="s">
        <v>2</v>
      </c>
      <c r="C6" s="6"/>
      <c r="D6" s="6"/>
      <c r="E6" s="6"/>
      <c r="F6" s="8">
        <v>70</v>
      </c>
      <c r="G6" s="7"/>
      <c r="J6" s="27" t="s">
        <v>3</v>
      </c>
      <c r="M6" s="11">
        <f>(F4+F6)/2-F8</f>
        <v>60</v>
      </c>
    </row>
    <row r="7" spans="2:13" ht="16.2" thickBot="1" x14ac:dyDescent="0.35">
      <c r="B7" s="5"/>
      <c r="C7" s="6"/>
      <c r="D7" s="6"/>
      <c r="E7" s="6"/>
      <c r="F7" s="10"/>
      <c r="G7" s="7"/>
    </row>
    <row r="8" spans="2:13" ht="16.2" thickBot="1" x14ac:dyDescent="0.35">
      <c r="B8" s="5" t="s">
        <v>4</v>
      </c>
      <c r="C8" s="6"/>
      <c r="D8" s="6"/>
      <c r="E8" s="6"/>
      <c r="F8" s="8">
        <v>20</v>
      </c>
      <c r="G8" s="7"/>
    </row>
    <row r="9" spans="2:13" ht="15.6" x14ac:dyDescent="0.3">
      <c r="B9" s="12"/>
      <c r="C9" s="13"/>
      <c r="D9" s="13"/>
      <c r="E9" s="13"/>
      <c r="F9" s="14"/>
      <c r="G9" s="15"/>
    </row>
    <row r="11" spans="2:13" ht="17.399999999999999" x14ac:dyDescent="0.3">
      <c r="B11" s="30" t="s">
        <v>61</v>
      </c>
      <c r="C11" s="31"/>
      <c r="D11" s="31"/>
      <c r="E11" s="31"/>
      <c r="F11" s="31"/>
      <c r="G11" s="31"/>
      <c r="H11" s="31"/>
    </row>
    <row r="12" spans="2:13" ht="15" customHeight="1" x14ac:dyDescent="0.3">
      <c r="B12" s="32" t="s">
        <v>5</v>
      </c>
      <c r="C12" s="34" t="s">
        <v>11</v>
      </c>
      <c r="D12" s="34" t="s">
        <v>6</v>
      </c>
      <c r="E12" s="34" t="s">
        <v>232</v>
      </c>
      <c r="F12" s="34" t="s">
        <v>12</v>
      </c>
      <c r="G12" s="36" t="s">
        <v>7</v>
      </c>
      <c r="H12" s="38" t="s">
        <v>8</v>
      </c>
    </row>
    <row r="13" spans="2:13" ht="33.75" customHeight="1" x14ac:dyDescent="0.3">
      <c r="B13" s="33"/>
      <c r="C13" s="35"/>
      <c r="D13" s="35"/>
      <c r="E13" s="35"/>
      <c r="F13" s="35"/>
      <c r="G13" s="37"/>
      <c r="H13" s="38"/>
    </row>
    <row r="14" spans="2:13" ht="15" customHeight="1" x14ac:dyDescent="0.3">
      <c r="B14" s="19" t="s">
        <v>62</v>
      </c>
      <c r="C14" s="28">
        <v>500</v>
      </c>
      <c r="D14" s="29">
        <v>81</v>
      </c>
      <c r="E14" s="22">
        <v>3</v>
      </c>
      <c r="F14" s="25">
        <v>136</v>
      </c>
      <c r="G14" s="20">
        <v>164.65832371175426</v>
      </c>
      <c r="H14" s="23">
        <f>G14*POWER((($F$4+$F$6)/2-$F$8)/70,1.24)</f>
        <v>136.0096336014827</v>
      </c>
      <c r="I14" s="21"/>
    </row>
    <row r="15" spans="2:13" x14ac:dyDescent="0.3">
      <c r="B15" s="19" t="s">
        <v>63</v>
      </c>
      <c r="C15" s="28"/>
      <c r="D15" s="29"/>
      <c r="E15" s="22">
        <v>4</v>
      </c>
      <c r="F15" s="25">
        <v>181</v>
      </c>
      <c r="G15" s="20">
        <v>222.53306367997945</v>
      </c>
      <c r="H15" s="23">
        <f t="shared" ref="H15:H57" si="0">G15*POWER((($F$4+$F$6)/2-$F$8)/70,1.24)</f>
        <v>183.81482194798278</v>
      </c>
      <c r="I15" s="21"/>
    </row>
    <row r="16" spans="2:13" x14ac:dyDescent="0.3">
      <c r="B16" s="19" t="s">
        <v>64</v>
      </c>
      <c r="C16" s="28"/>
      <c r="D16" s="29"/>
      <c r="E16" s="22">
        <v>5</v>
      </c>
      <c r="F16" s="25">
        <v>226</v>
      </c>
      <c r="G16" s="20">
        <v>281.09901943739715</v>
      </c>
      <c r="H16" s="23">
        <f t="shared" si="0"/>
        <v>232.19096233692082</v>
      </c>
      <c r="I16" s="21"/>
    </row>
    <row r="17" spans="2:9" x14ac:dyDescent="0.3">
      <c r="B17" s="19" t="s">
        <v>65</v>
      </c>
      <c r="C17" s="28"/>
      <c r="D17" s="29"/>
      <c r="E17" s="22">
        <v>6</v>
      </c>
      <c r="F17" s="25">
        <v>271</v>
      </c>
      <c r="G17" s="20">
        <v>340.22176655712934</v>
      </c>
      <c r="H17" s="23">
        <f t="shared" si="0"/>
        <v>281.027018674678</v>
      </c>
      <c r="I17" s="21"/>
    </row>
    <row r="18" spans="2:9" x14ac:dyDescent="0.3">
      <c r="B18" s="19" t="s">
        <v>66</v>
      </c>
      <c r="C18" s="28"/>
      <c r="D18" s="29"/>
      <c r="E18" s="22">
        <v>7</v>
      </c>
      <c r="F18" s="25">
        <v>316</v>
      </c>
      <c r="G18" s="16">
        <v>399.81159407916283</v>
      </c>
      <c r="H18" s="23">
        <f t="shared" si="0"/>
        <v>330.24888869586999</v>
      </c>
    </row>
    <row r="19" spans="2:9" x14ac:dyDescent="0.3">
      <c r="B19" s="19" t="s">
        <v>67</v>
      </c>
      <c r="C19" s="28"/>
      <c r="D19" s="29"/>
      <c r="E19" s="22">
        <v>8</v>
      </c>
      <c r="F19" s="25">
        <v>361</v>
      </c>
      <c r="G19" s="16">
        <v>459.80421964643216</v>
      </c>
      <c r="H19" s="23">
        <f t="shared" si="0"/>
        <v>379.80347444811622</v>
      </c>
    </row>
    <row r="20" spans="2:9" x14ac:dyDescent="0.3">
      <c r="B20" s="19" t="s">
        <v>68</v>
      </c>
      <c r="C20" s="28"/>
      <c r="D20" s="29"/>
      <c r="E20" s="22">
        <v>9</v>
      </c>
      <c r="F20" s="25">
        <v>406</v>
      </c>
      <c r="G20" s="16">
        <v>520.15124640405293</v>
      </c>
      <c r="H20" s="23">
        <f t="shared" si="0"/>
        <v>429.65079958311003</v>
      </c>
    </row>
    <row r="21" spans="2:9" x14ac:dyDescent="0.3">
      <c r="B21" s="19" t="s">
        <v>69</v>
      </c>
      <c r="C21" s="28"/>
      <c r="D21" s="29"/>
      <c r="E21" s="22">
        <v>10</v>
      </c>
      <c r="F21" s="25">
        <v>451</v>
      </c>
      <c r="G21" s="16">
        <v>580.81488268935334</v>
      </c>
      <c r="H21" s="23">
        <f t="shared" si="0"/>
        <v>479.75964776099494</v>
      </c>
    </row>
    <row r="22" spans="2:9" ht="15.6" x14ac:dyDescent="0.3">
      <c r="B22" s="19" t="s">
        <v>70</v>
      </c>
      <c r="C22" s="28"/>
      <c r="D22" s="29"/>
      <c r="E22" s="22">
        <v>11</v>
      </c>
      <c r="F22" s="25">
        <v>496</v>
      </c>
      <c r="G22" s="16">
        <v>641.76477720272965</v>
      </c>
      <c r="H22" s="23">
        <f t="shared" si="0"/>
        <v>530.10494846577524</v>
      </c>
      <c r="I22" s="17"/>
    </row>
    <row r="23" spans="2:9" x14ac:dyDescent="0.3">
      <c r="B23" s="19" t="s">
        <v>71</v>
      </c>
      <c r="C23" s="28"/>
      <c r="D23" s="29"/>
      <c r="E23" s="22">
        <v>12</v>
      </c>
      <c r="F23" s="25">
        <v>541</v>
      </c>
      <c r="G23" s="16">
        <v>702.97600406696517</v>
      </c>
      <c r="H23" s="23">
        <f t="shared" si="0"/>
        <v>580.6661126415745</v>
      </c>
    </row>
    <row r="24" spans="2:9" x14ac:dyDescent="0.3">
      <c r="B24" s="19" t="s">
        <v>72</v>
      </c>
      <c r="C24" s="28"/>
      <c r="D24" s="29"/>
      <c r="E24" s="22">
        <v>13</v>
      </c>
      <c r="F24" s="25">
        <v>586</v>
      </c>
      <c r="G24" s="16">
        <v>764.4277177831749</v>
      </c>
      <c r="H24" s="23">
        <f t="shared" si="0"/>
        <v>631.42592167106636</v>
      </c>
    </row>
    <row r="25" spans="2:9" x14ac:dyDescent="0.3">
      <c r="B25" s="19" t="s">
        <v>73</v>
      </c>
      <c r="C25" s="28"/>
      <c r="D25" s="29"/>
      <c r="E25" s="22">
        <v>14</v>
      </c>
      <c r="F25" s="25">
        <v>631</v>
      </c>
      <c r="G25" s="16">
        <v>826.10222041222221</v>
      </c>
      <c r="H25" s="23">
        <f t="shared" si="0"/>
        <v>682.36975685679772</v>
      </c>
    </row>
    <row r="26" spans="2:9" x14ac:dyDescent="0.3">
      <c r="B26" s="19" t="s">
        <v>74</v>
      </c>
      <c r="C26" s="28"/>
      <c r="D26" s="29"/>
      <c r="E26" s="22">
        <v>15</v>
      </c>
      <c r="F26" s="25">
        <v>676</v>
      </c>
      <c r="G26" s="16">
        <v>887.9842939448173</v>
      </c>
      <c r="H26" s="23">
        <f t="shared" si="0"/>
        <v>733.48504795135557</v>
      </c>
    </row>
    <row r="27" spans="2:9" x14ac:dyDescent="0.3">
      <c r="B27" s="19" t="s">
        <v>75</v>
      </c>
      <c r="C27" s="28"/>
      <c r="D27" s="29"/>
      <c r="E27" s="22">
        <v>16</v>
      </c>
      <c r="F27" s="25">
        <v>721</v>
      </c>
      <c r="G27" s="16">
        <v>950.06070966920777</v>
      </c>
      <c r="H27" s="23">
        <f t="shared" si="0"/>
        <v>784.76086788954296</v>
      </c>
    </row>
    <row r="28" spans="2:9" x14ac:dyDescent="0.3">
      <c r="B28" s="19" t="s">
        <v>76</v>
      </c>
      <c r="C28" s="28"/>
      <c r="D28" s="29"/>
      <c r="E28" s="22">
        <v>17</v>
      </c>
      <c r="F28" s="25">
        <v>766</v>
      </c>
      <c r="G28" s="16">
        <v>1012.3198593998402</v>
      </c>
      <c r="H28" s="23">
        <f t="shared" si="0"/>
        <v>836.18762817909078</v>
      </c>
    </row>
    <row r="29" spans="2:9" x14ac:dyDescent="0.3">
      <c r="B29" s="19" t="s">
        <v>77</v>
      </c>
      <c r="C29" s="28"/>
      <c r="D29" s="29"/>
      <c r="E29" s="22">
        <v>18</v>
      </c>
      <c r="F29" s="25">
        <v>811</v>
      </c>
      <c r="G29" s="16">
        <v>1074.7514728637227</v>
      </c>
      <c r="H29" s="23">
        <f t="shared" si="0"/>
        <v>887.75684545860508</v>
      </c>
    </row>
    <row r="30" spans="2:9" x14ac:dyDescent="0.3">
      <c r="B30" s="19" t="s">
        <v>78</v>
      </c>
      <c r="C30" s="28"/>
      <c r="D30" s="29"/>
      <c r="E30" s="22">
        <v>19</v>
      </c>
      <c r="F30" s="25">
        <v>856</v>
      </c>
      <c r="G30" s="16">
        <v>1137.3463974177932</v>
      </c>
      <c r="H30" s="23">
        <f t="shared" si="0"/>
        <v>939.46095954162638</v>
      </c>
    </row>
    <row r="31" spans="2:9" x14ac:dyDescent="0.3">
      <c r="B31" s="19" t="s">
        <v>79</v>
      </c>
      <c r="C31" s="28"/>
      <c r="D31" s="29"/>
      <c r="E31" s="22">
        <v>20</v>
      </c>
      <c r="F31" s="25">
        <v>901</v>
      </c>
      <c r="G31" s="16">
        <v>1200.0964237748847</v>
      </c>
      <c r="H31" s="23">
        <f t="shared" si="0"/>
        <v>991.29318946431044</v>
      </c>
    </row>
    <row r="32" spans="2:9" x14ac:dyDescent="0.3">
      <c r="B32" s="19" t="s">
        <v>80</v>
      </c>
      <c r="C32" s="28"/>
      <c r="D32" s="29"/>
      <c r="E32" s="22">
        <v>21</v>
      </c>
      <c r="F32" s="25">
        <v>946</v>
      </c>
      <c r="G32" s="16">
        <v>1262.9941462972772</v>
      </c>
      <c r="H32" s="23">
        <f t="shared" si="0"/>
        <v>1043.247418086326</v>
      </c>
    </row>
    <row r="33" spans="2:8" x14ac:dyDescent="0.3">
      <c r="B33" s="19" t="s">
        <v>81</v>
      </c>
      <c r="C33" s="28"/>
      <c r="D33" s="29"/>
      <c r="E33" s="22">
        <v>22</v>
      </c>
      <c r="F33" s="25">
        <v>991</v>
      </c>
      <c r="G33" s="16">
        <v>1326.0328496740838</v>
      </c>
      <c r="H33" s="23">
        <f t="shared" si="0"/>
        <v>1095.3180984850962</v>
      </c>
    </row>
    <row r="34" spans="2:8" x14ac:dyDescent="0.3">
      <c r="B34" s="19" t="s">
        <v>82</v>
      </c>
      <c r="C34" s="28"/>
      <c r="D34" s="29"/>
      <c r="E34" s="22">
        <v>23</v>
      </c>
      <c r="F34" s="25">
        <v>1036</v>
      </c>
      <c r="G34" s="16">
        <v>1389.2064160219024</v>
      </c>
      <c r="H34" s="23">
        <f t="shared" si="0"/>
        <v>1147.5001772198891</v>
      </c>
    </row>
    <row r="35" spans="2:8" x14ac:dyDescent="0.3">
      <c r="B35" s="19" t="s">
        <v>83</v>
      </c>
      <c r="C35" s="28"/>
      <c r="D35" s="29"/>
      <c r="E35" s="22">
        <v>24</v>
      </c>
      <c r="F35" s="25">
        <v>1081</v>
      </c>
      <c r="G35" s="16">
        <v>1452.509247996562</v>
      </c>
      <c r="H35" s="23">
        <f t="shared" si="0"/>
        <v>1199.7890308212516</v>
      </c>
    </row>
    <row r="36" spans="2:8" x14ac:dyDescent="0.3">
      <c r="B36" s="19" t="s">
        <v>84</v>
      </c>
      <c r="C36" s="28"/>
      <c r="D36" s="29"/>
      <c r="E36" s="22">
        <v>25</v>
      </c>
      <c r="F36" s="25">
        <v>1126</v>
      </c>
      <c r="G36" s="16">
        <v>1515.9362046018375</v>
      </c>
      <c r="H36" s="23">
        <f t="shared" si="0"/>
        <v>1252.1804127682842</v>
      </c>
    </row>
    <row r="37" spans="2:8" x14ac:dyDescent="0.3">
      <c r="B37" s="19" t="s">
        <v>85</v>
      </c>
      <c r="C37" s="28"/>
      <c r="D37" s="29"/>
      <c r="E37" s="22">
        <v>26</v>
      </c>
      <c r="F37" s="25">
        <v>1171</v>
      </c>
      <c r="G37" s="16">
        <v>1579.4825471726874</v>
      </c>
      <c r="H37" s="23">
        <f t="shared" si="0"/>
        <v>1304.6704088701856</v>
      </c>
    </row>
    <row r="38" spans="2:8" x14ac:dyDescent="0.3">
      <c r="B38" s="19" t="s">
        <v>86</v>
      </c>
      <c r="C38" s="28"/>
      <c r="D38" s="29"/>
      <c r="E38" s="22">
        <v>27</v>
      </c>
      <c r="F38" s="25">
        <v>1216</v>
      </c>
      <c r="G38" s="16">
        <v>1643.1438935897281</v>
      </c>
      <c r="H38" s="23">
        <f t="shared" si="0"/>
        <v>1357.2553994468915</v>
      </c>
    </row>
    <row r="39" spans="2:8" x14ac:dyDescent="0.3">
      <c r="B39" s="19" t="s">
        <v>87</v>
      </c>
      <c r="C39" s="28"/>
      <c r="D39" s="29"/>
      <c r="E39" s="22">
        <v>28</v>
      </c>
      <c r="F39" s="25">
        <v>1261</v>
      </c>
      <c r="G39" s="16">
        <v>1706.9161792113507</v>
      </c>
      <c r="H39" s="23">
        <f t="shared" si="0"/>
        <v>1409.9320270585622</v>
      </c>
    </row>
    <row r="40" spans="2:8" x14ac:dyDescent="0.3">
      <c r="B40" s="19" t="s">
        <v>88</v>
      </c>
      <c r="C40" s="28"/>
      <c r="D40" s="29"/>
      <c r="E40" s="22">
        <v>29</v>
      </c>
      <c r="F40" s="25">
        <v>1306</v>
      </c>
      <c r="G40" s="16">
        <v>1770.795623332451</v>
      </c>
      <c r="H40" s="23">
        <f t="shared" si="0"/>
        <v>1462.6971688001152</v>
      </c>
    </row>
    <row r="41" spans="2:8" x14ac:dyDescent="0.3">
      <c r="B41" s="19" t="s">
        <v>89</v>
      </c>
      <c r="C41" s="28"/>
      <c r="D41" s="29"/>
      <c r="E41" s="22">
        <v>30</v>
      </c>
      <c r="F41" s="25">
        <v>1351</v>
      </c>
      <c r="G41" s="16">
        <v>1834.7787002238524</v>
      </c>
      <c r="H41" s="23">
        <f t="shared" si="0"/>
        <v>1515.5479123794619</v>
      </c>
    </row>
    <row r="42" spans="2:8" x14ac:dyDescent="0.3">
      <c r="B42" s="19" t="s">
        <v>90</v>
      </c>
      <c r="C42" s="28"/>
      <c r="D42" s="29"/>
      <c r="E42" s="22">
        <v>31</v>
      </c>
      <c r="F42" s="25">
        <v>1396</v>
      </c>
      <c r="G42" s="16">
        <v>1898.8621139946247</v>
      </c>
      <c r="H42" s="23">
        <f t="shared" si="0"/>
        <v>1568.4815353534989</v>
      </c>
    </row>
    <row r="43" spans="2:8" x14ac:dyDescent="0.3">
      <c r="B43" s="19" t="s">
        <v>91</v>
      </c>
      <c r="C43" s="28"/>
      <c r="D43" s="29"/>
      <c r="E43" s="22">
        <v>32</v>
      </c>
      <c r="F43" s="25">
        <v>1441</v>
      </c>
      <c r="G43" s="16">
        <v>1963.0427766653124</v>
      </c>
      <c r="H43" s="23">
        <f t="shared" si="0"/>
        <v>1621.4954870163474</v>
      </c>
    </row>
    <row r="44" spans="2:8" x14ac:dyDescent="0.3">
      <c r="B44" s="19" t="s">
        <v>92</v>
      </c>
      <c r="C44" s="28"/>
      <c r="D44" s="29"/>
      <c r="E44" s="22">
        <v>33</v>
      </c>
      <c r="F44" s="25">
        <v>1486</v>
      </c>
      <c r="G44" s="16">
        <v>2027.3177889542033</v>
      </c>
      <c r="H44" s="23">
        <f t="shared" si="0"/>
        <v>1674.5873725285937</v>
      </c>
    </row>
    <row r="45" spans="2:8" x14ac:dyDescent="0.3">
      <c r="B45" s="19" t="s">
        <v>93</v>
      </c>
      <c r="C45" s="28"/>
      <c r="D45" s="29"/>
      <c r="E45" s="22">
        <v>34</v>
      </c>
      <c r="F45" s="25">
        <v>1531</v>
      </c>
      <c r="G45" s="16">
        <v>2091.6844233687061</v>
      </c>
      <c r="H45" s="23">
        <f t="shared" si="0"/>
        <v>1727.7549389505771</v>
      </c>
    </row>
    <row r="46" spans="2:8" x14ac:dyDescent="0.3">
      <c r="B46" s="19" t="s">
        <v>94</v>
      </c>
      <c r="C46" s="28"/>
      <c r="D46" s="29"/>
      <c r="E46" s="22">
        <v>35</v>
      </c>
      <c r="F46" s="25">
        <v>1576</v>
      </c>
      <c r="G46" s="16">
        <v>2156.1401092655078</v>
      </c>
      <c r="H46" s="23">
        <f t="shared" si="0"/>
        <v>1780.9960629019101</v>
      </c>
    </row>
    <row r="47" spans="2:8" x14ac:dyDescent="0.3">
      <c r="B47" s="19" t="s">
        <v>95</v>
      </c>
      <c r="C47" s="28"/>
      <c r="D47" s="29"/>
      <c r="E47" s="22">
        <v>36</v>
      </c>
      <c r="F47" s="25">
        <v>1621</v>
      </c>
      <c r="G47" s="16">
        <v>2220.6824196004491</v>
      </c>
      <c r="H47" s="23">
        <f t="shared" si="0"/>
        <v>1834.308739616728</v>
      </c>
    </row>
    <row r="48" spans="2:8" x14ac:dyDescent="0.3">
      <c r="B48" s="19" t="s">
        <v>96</v>
      </c>
      <c r="C48" s="28"/>
      <c r="D48" s="29"/>
      <c r="E48" s="22">
        <v>37</v>
      </c>
      <c r="F48" s="25">
        <v>1666</v>
      </c>
      <c r="G48" s="16">
        <v>2285.3090591352893</v>
      </c>
      <c r="H48" s="23">
        <f t="shared" si="0"/>
        <v>1887.6910732023409</v>
      </c>
    </row>
    <row r="49" spans="2:8" x14ac:dyDescent="0.3">
      <c r="B49" s="19" t="s">
        <v>97</v>
      </c>
      <c r="C49" s="28"/>
      <c r="D49" s="29"/>
      <c r="E49" s="22">
        <v>38</v>
      </c>
      <c r="F49" s="25">
        <v>1711</v>
      </c>
      <c r="G49" s="16">
        <v>2350.0178539060753</v>
      </c>
      <c r="H49" s="23">
        <f t="shared" si="0"/>
        <v>1941.14126793999</v>
      </c>
    </row>
    <row r="50" spans="2:8" x14ac:dyDescent="0.3">
      <c r="B50" s="19" t="s">
        <v>98</v>
      </c>
      <c r="C50" s="28"/>
      <c r="D50" s="29"/>
      <c r="E50" s="22">
        <v>39</v>
      </c>
      <c r="F50" s="25">
        <v>1756</v>
      </c>
      <c r="G50" s="16">
        <v>2414.8067417884185</v>
      </c>
      <c r="H50" s="23">
        <f t="shared" si="0"/>
        <v>1994.6576204916589</v>
      </c>
    </row>
    <row r="51" spans="2:8" x14ac:dyDescent="0.3">
      <c r="B51" s="19" t="s">
        <v>99</v>
      </c>
      <c r="C51" s="28"/>
      <c r="D51" s="29"/>
      <c r="E51" s="22">
        <v>40</v>
      </c>
      <c r="F51" s="25">
        <v>1801</v>
      </c>
      <c r="G51" s="16">
        <v>2479.6737640202141</v>
      </c>
      <c r="H51" s="23">
        <f t="shared" si="0"/>
        <v>2048.2385128977435</v>
      </c>
    </row>
    <row r="52" spans="2:8" x14ac:dyDescent="0.3">
      <c r="B52" s="19" t="s">
        <v>100</v>
      </c>
      <c r="C52" s="28"/>
      <c r="D52" s="29"/>
      <c r="E52" s="22">
        <v>41</v>
      </c>
      <c r="F52" s="25">
        <v>1846</v>
      </c>
      <c r="G52" s="16">
        <v>2544.6170575630867</v>
      </c>
      <c r="H52" s="23">
        <f t="shared" si="0"/>
        <v>2101.8824062675208</v>
      </c>
    </row>
    <row r="53" spans="2:8" x14ac:dyDescent="0.3">
      <c r="B53" s="19" t="s">
        <v>101</v>
      </c>
      <c r="C53" s="28"/>
      <c r="D53" s="29"/>
      <c r="E53" s="22">
        <v>42</v>
      </c>
      <c r="F53" s="25">
        <v>1891</v>
      </c>
      <c r="G53" s="16">
        <v>2609.6348482011108</v>
      </c>
      <c r="H53" s="23">
        <f t="shared" si="0"/>
        <v>2155.5878350786143</v>
      </c>
    </row>
    <row r="54" spans="2:8" x14ac:dyDescent="0.3">
      <c r="B54" s="19" t="s">
        <v>102</v>
      </c>
      <c r="C54" s="28"/>
      <c r="D54" s="29"/>
      <c r="E54" s="22">
        <v>43</v>
      </c>
      <c r="F54" s="25">
        <v>1936</v>
      </c>
      <c r="G54" s="16">
        <v>2674.7254442897706</v>
      </c>
      <c r="H54" s="23">
        <f t="shared" si="0"/>
        <v>2209.3534020135626</v>
      </c>
    </row>
    <row r="55" spans="2:8" x14ac:dyDescent="0.3">
      <c r="B55" s="19" t="s">
        <v>103</v>
      </c>
      <c r="C55" s="28"/>
      <c r="D55" s="29"/>
      <c r="E55" s="22">
        <v>44</v>
      </c>
      <c r="F55" s="25">
        <v>1981</v>
      </c>
      <c r="G55" s="16">
        <v>2739.8872310801703</v>
      </c>
      <c r="H55" s="23">
        <f t="shared" si="0"/>
        <v>2263.177773271555</v>
      </c>
    </row>
    <row r="56" spans="2:8" x14ac:dyDescent="0.3">
      <c r="B56" s="19" t="s">
        <v>104</v>
      </c>
      <c r="C56" s="28"/>
      <c r="D56" s="29"/>
      <c r="E56" s="22">
        <v>45</v>
      </c>
      <c r="F56" s="25">
        <v>2026</v>
      </c>
      <c r="G56" s="16">
        <v>2805.1186655536649</v>
      </c>
      <c r="H56" s="23">
        <f t="shared" si="0"/>
        <v>2317.0596743017777</v>
      </c>
    </row>
    <row r="57" spans="2:8" x14ac:dyDescent="0.3">
      <c r="B57" s="19" t="s">
        <v>105</v>
      </c>
      <c r="C57" s="28"/>
      <c r="D57" s="29"/>
      <c r="E57" s="22">
        <v>46</v>
      </c>
      <c r="F57" s="25">
        <v>2071</v>
      </c>
      <c r="G57" s="16">
        <v>2870.4182717106705</v>
      </c>
      <c r="H57" s="23">
        <f t="shared" si="0"/>
        <v>2370.9978859119174</v>
      </c>
    </row>
    <row r="58" spans="2:8" x14ac:dyDescent="0.3">
      <c r="B58" s="19" t="s">
        <v>106</v>
      </c>
      <c r="C58" s="28"/>
      <c r="D58" s="29"/>
      <c r="E58" s="22">
        <v>47</v>
      </c>
      <c r="F58" s="26">
        <v>2116</v>
      </c>
      <c r="G58" s="16">
        <v>2935.7846362647269</v>
      </c>
      <c r="H58" s="23">
        <f t="shared" ref="H58:H61" si="1">G58*POWER((($F$4+$F$6)/2-$F$8)/70,1.24)</f>
        <v>2424.9912407114084</v>
      </c>
    </row>
    <row r="59" spans="2:8" x14ac:dyDescent="0.3">
      <c r="B59" s="19" t="s">
        <v>107</v>
      </c>
      <c r="C59" s="28"/>
      <c r="D59" s="29"/>
      <c r="E59" s="22">
        <v>48</v>
      </c>
      <c r="F59" s="26">
        <v>2161</v>
      </c>
      <c r="G59" s="16">
        <v>3001.216404699016</v>
      </c>
      <c r="H59" s="23">
        <f t="shared" si="1"/>
        <v>2479.0386198540723</v>
      </c>
    </row>
    <row r="60" spans="2:8" x14ac:dyDescent="0.3">
      <c r="B60" s="19" t="s">
        <v>108</v>
      </c>
      <c r="C60" s="28"/>
      <c r="D60" s="29"/>
      <c r="E60" s="22">
        <v>49</v>
      </c>
      <c r="F60" s="26">
        <v>2206</v>
      </c>
      <c r="G60" s="16">
        <v>3066.7122776479409</v>
      </c>
      <c r="H60" s="23">
        <f t="shared" si="1"/>
        <v>2533.1389500492633</v>
      </c>
    </row>
    <row r="61" spans="2:8" x14ac:dyDescent="0.3">
      <c r="B61" s="19" t="s">
        <v>109</v>
      </c>
      <c r="C61" s="28"/>
      <c r="D61" s="29"/>
      <c r="E61" s="22">
        <v>50</v>
      </c>
      <c r="F61" s="26">
        <v>2251</v>
      </c>
      <c r="G61" s="16">
        <v>3132.2710075708719</v>
      </c>
      <c r="H61" s="23">
        <f t="shared" si="1"/>
        <v>2587.2912008143421</v>
      </c>
    </row>
  </sheetData>
  <mergeCells count="10">
    <mergeCell ref="C14:C61"/>
    <mergeCell ref="D14:D61"/>
    <mergeCell ref="B11:H11"/>
    <mergeCell ref="B12:B13"/>
    <mergeCell ref="C12:C13"/>
    <mergeCell ref="D12:D13"/>
    <mergeCell ref="E12:E13"/>
    <mergeCell ref="F12:F13"/>
    <mergeCell ref="G12:G13"/>
    <mergeCell ref="H12:H13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7"/>
  <sheetViews>
    <sheetView workbookViewId="0">
      <selection activeCell="E12" sqref="E12:E13"/>
    </sheetView>
  </sheetViews>
  <sheetFormatPr defaultColWidth="9.109375" defaultRowHeight="14.4" x14ac:dyDescent="0.3"/>
  <cols>
    <col min="1" max="1" width="5.109375" style="27" customWidth="1"/>
    <col min="2" max="2" width="23.33203125" style="27" customWidth="1"/>
    <col min="3" max="3" width="12.33203125" style="27" customWidth="1"/>
    <col min="4" max="4" width="9.88671875" style="27" customWidth="1"/>
    <col min="5" max="5" width="9.109375" style="27"/>
    <col min="6" max="6" width="8.109375" style="27" customWidth="1"/>
    <col min="7" max="7" width="21" style="27" customWidth="1"/>
    <col min="8" max="8" width="17.88671875" style="27" customWidth="1"/>
    <col min="9" max="9" width="10.44140625" style="27" customWidth="1"/>
    <col min="10" max="10" width="23.109375" style="27" customWidth="1"/>
    <col min="11" max="11" width="12.44140625" style="27" customWidth="1"/>
    <col min="12" max="12" width="9.88671875" style="27" customWidth="1"/>
    <col min="13" max="13" width="9.109375" style="27"/>
    <col min="14" max="14" width="8.109375" style="27" customWidth="1"/>
    <col min="15" max="15" width="22.5546875" style="27" customWidth="1"/>
    <col min="16" max="16" width="18.5546875" style="27" customWidth="1"/>
    <col min="17" max="16384" width="9.109375" style="27"/>
  </cols>
  <sheetData>
    <row r="2" spans="2:13" ht="15.6" x14ac:dyDescent="0.3">
      <c r="B2" s="1"/>
      <c r="C2" s="2" t="s">
        <v>0</v>
      </c>
      <c r="D2" s="2"/>
      <c r="E2" s="3"/>
      <c r="F2" s="3"/>
      <c r="G2" s="4"/>
    </row>
    <row r="3" spans="2:13" ht="16.2" thickBot="1" x14ac:dyDescent="0.35">
      <c r="B3" s="5"/>
      <c r="C3" s="6"/>
      <c r="D3" s="6"/>
      <c r="E3" s="6"/>
      <c r="F3" s="6"/>
      <c r="G3" s="7"/>
    </row>
    <row r="4" spans="2:13" ht="16.2" thickBot="1" x14ac:dyDescent="0.35">
      <c r="B4" s="5" t="s">
        <v>1</v>
      </c>
      <c r="C4" s="6"/>
      <c r="D4" s="6"/>
      <c r="E4" s="6"/>
      <c r="F4" s="8">
        <v>90</v>
      </c>
      <c r="G4" s="7"/>
      <c r="J4" s="9" t="s">
        <v>9</v>
      </c>
    </row>
    <row r="5" spans="2:13" ht="16.2" thickBot="1" x14ac:dyDescent="0.35">
      <c r="B5" s="5"/>
      <c r="C5" s="6"/>
      <c r="D5" s="6"/>
      <c r="E5" s="6"/>
      <c r="F5" s="10"/>
      <c r="G5" s="7"/>
    </row>
    <row r="6" spans="2:13" ht="16.2" thickBot="1" x14ac:dyDescent="0.35">
      <c r="B6" s="5" t="s">
        <v>2</v>
      </c>
      <c r="C6" s="6"/>
      <c r="D6" s="6"/>
      <c r="E6" s="6"/>
      <c r="F6" s="8">
        <v>70</v>
      </c>
      <c r="G6" s="7"/>
      <c r="J6" s="27" t="s">
        <v>3</v>
      </c>
      <c r="M6" s="11">
        <f>(F4+F6)/2-F8</f>
        <v>60</v>
      </c>
    </row>
    <row r="7" spans="2:13" ht="16.2" thickBot="1" x14ac:dyDescent="0.35">
      <c r="B7" s="5"/>
      <c r="C7" s="6"/>
      <c r="D7" s="6"/>
      <c r="E7" s="6"/>
      <c r="F7" s="10"/>
      <c r="G7" s="7"/>
    </row>
    <row r="8" spans="2:13" ht="16.2" thickBot="1" x14ac:dyDescent="0.35">
      <c r="B8" s="5" t="s">
        <v>4</v>
      </c>
      <c r="C8" s="6"/>
      <c r="D8" s="6"/>
      <c r="E8" s="6"/>
      <c r="F8" s="8">
        <v>20</v>
      </c>
      <c r="G8" s="7"/>
    </row>
    <row r="9" spans="2:13" ht="15.6" x14ac:dyDescent="0.3">
      <c r="B9" s="12"/>
      <c r="C9" s="13"/>
      <c r="D9" s="13"/>
      <c r="E9" s="13"/>
      <c r="F9" s="14"/>
      <c r="G9" s="15"/>
    </row>
    <row r="11" spans="2:13" ht="17.399999999999999" x14ac:dyDescent="0.3">
      <c r="B11" s="30" t="s">
        <v>144</v>
      </c>
      <c r="C11" s="31"/>
      <c r="D11" s="31"/>
      <c r="E11" s="31"/>
      <c r="F11" s="31"/>
      <c r="G11" s="31"/>
      <c r="H11" s="31"/>
    </row>
    <row r="12" spans="2:13" ht="15" customHeight="1" x14ac:dyDescent="0.3">
      <c r="B12" s="32" t="s">
        <v>5</v>
      </c>
      <c r="C12" s="34" t="s">
        <v>11</v>
      </c>
      <c r="D12" s="34" t="s">
        <v>6</v>
      </c>
      <c r="E12" s="34" t="s">
        <v>232</v>
      </c>
      <c r="F12" s="34" t="s">
        <v>12</v>
      </c>
      <c r="G12" s="36" t="s">
        <v>7</v>
      </c>
      <c r="H12" s="38" t="s">
        <v>8</v>
      </c>
    </row>
    <row r="13" spans="2:13" ht="33.75" customHeight="1" x14ac:dyDescent="0.3">
      <c r="B13" s="33"/>
      <c r="C13" s="35"/>
      <c r="D13" s="35"/>
      <c r="E13" s="35"/>
      <c r="F13" s="35"/>
      <c r="G13" s="37"/>
      <c r="H13" s="38"/>
    </row>
    <row r="14" spans="2:13" ht="15" customHeight="1" x14ac:dyDescent="0.3">
      <c r="B14" s="19" t="s">
        <v>110</v>
      </c>
      <c r="C14" s="28">
        <v>750</v>
      </c>
      <c r="D14" s="29">
        <v>81</v>
      </c>
      <c r="E14" s="22">
        <v>3</v>
      </c>
      <c r="F14" s="25">
        <v>136</v>
      </c>
      <c r="G14" s="20">
        <v>246.99064454092033</v>
      </c>
      <c r="H14" s="23">
        <f>G14*POWER((($F$4+$F$6)/2-$F$8)/70,1.24)</f>
        <v>204.01705974981061</v>
      </c>
      <c r="I14" s="21"/>
    </row>
    <row r="15" spans="2:13" x14ac:dyDescent="0.3">
      <c r="B15" s="19" t="s">
        <v>111</v>
      </c>
      <c r="C15" s="28"/>
      <c r="D15" s="29"/>
      <c r="E15" s="22">
        <v>4</v>
      </c>
      <c r="F15" s="25">
        <v>181</v>
      </c>
      <c r="G15" s="20">
        <v>333.80386482132127</v>
      </c>
      <c r="H15" s="23">
        <f t="shared" ref="H15:H46" si="0">G15*POWER((($F$4+$F$6)/2-$F$8)/70,1.24)</f>
        <v>275.72575941307127</v>
      </c>
      <c r="I15" s="21"/>
    </row>
    <row r="16" spans="2:13" x14ac:dyDescent="0.3">
      <c r="B16" s="19" t="s">
        <v>112</v>
      </c>
      <c r="C16" s="28"/>
      <c r="D16" s="29"/>
      <c r="E16" s="22">
        <v>5</v>
      </c>
      <c r="F16" s="25">
        <v>226</v>
      </c>
      <c r="G16" s="20">
        <v>421.65392204650004</v>
      </c>
      <c r="H16" s="23">
        <f t="shared" si="0"/>
        <v>348.2908980937155</v>
      </c>
      <c r="I16" s="21"/>
    </row>
    <row r="17" spans="2:9" x14ac:dyDescent="0.3">
      <c r="B17" s="19" t="s">
        <v>113</v>
      </c>
      <c r="C17" s="28"/>
      <c r="D17" s="29"/>
      <c r="E17" s="22">
        <v>6</v>
      </c>
      <c r="F17" s="25">
        <v>271</v>
      </c>
      <c r="G17" s="20">
        <v>510.33917699720411</v>
      </c>
      <c r="H17" s="23">
        <f t="shared" si="0"/>
        <v>421.54591952108518</v>
      </c>
      <c r="I17" s="21"/>
    </row>
    <row r="18" spans="2:9" x14ac:dyDescent="0.3">
      <c r="B18" s="19" t="s">
        <v>114</v>
      </c>
      <c r="C18" s="28"/>
      <c r="D18" s="29"/>
      <c r="E18" s="22">
        <v>7</v>
      </c>
      <c r="F18" s="25">
        <v>316</v>
      </c>
      <c r="G18" s="16">
        <v>599.72506151230721</v>
      </c>
      <c r="H18" s="23">
        <f t="shared" si="0"/>
        <v>495.37966887545053</v>
      </c>
    </row>
    <row r="19" spans="2:9" x14ac:dyDescent="0.3">
      <c r="B19" s="19" t="s">
        <v>115</v>
      </c>
      <c r="C19" s="28"/>
      <c r="D19" s="29"/>
      <c r="E19" s="22">
        <v>8</v>
      </c>
      <c r="F19" s="25">
        <v>361</v>
      </c>
      <c r="G19" s="16">
        <v>689.71515082295275</v>
      </c>
      <c r="H19" s="23">
        <f t="shared" si="0"/>
        <v>569.71249820955529</v>
      </c>
    </row>
    <row r="20" spans="2:9" x14ac:dyDescent="0.3">
      <c r="B20" s="19" t="s">
        <v>116</v>
      </c>
      <c r="C20" s="28"/>
      <c r="D20" s="29"/>
      <c r="E20" s="22">
        <v>9</v>
      </c>
      <c r="F20" s="25">
        <v>406</v>
      </c>
      <c r="G20" s="16">
        <v>780.23684871831949</v>
      </c>
      <c r="H20" s="23">
        <f t="shared" si="0"/>
        <v>644.48444223399247</v>
      </c>
    </row>
    <row r="21" spans="2:9" x14ac:dyDescent="0.3">
      <c r="B21" s="19" t="s">
        <v>117</v>
      </c>
      <c r="C21" s="28"/>
      <c r="D21" s="29"/>
      <c r="E21" s="22">
        <v>10</v>
      </c>
      <c r="F21" s="25">
        <v>451</v>
      </c>
      <c r="G21" s="16">
        <v>871.23346697936574</v>
      </c>
      <c r="H21" s="23">
        <f t="shared" si="0"/>
        <v>719.64867584009096</v>
      </c>
    </row>
    <row r="22" spans="2:9" ht="15.6" x14ac:dyDescent="0.3">
      <c r="B22" s="19" t="s">
        <v>118</v>
      </c>
      <c r="C22" s="28"/>
      <c r="D22" s="29"/>
      <c r="E22" s="22">
        <v>11</v>
      </c>
      <c r="F22" s="25">
        <v>496</v>
      </c>
      <c r="G22" s="16">
        <v>962.65947807439613</v>
      </c>
      <c r="H22" s="23">
        <f t="shared" si="0"/>
        <v>795.16759277287952</v>
      </c>
      <c r="I22" s="17"/>
    </row>
    <row r="23" spans="2:9" x14ac:dyDescent="0.3">
      <c r="B23" s="19" t="s">
        <v>119</v>
      </c>
      <c r="C23" s="28"/>
      <c r="D23" s="29"/>
      <c r="E23" s="22">
        <v>12</v>
      </c>
      <c r="F23" s="25">
        <v>541</v>
      </c>
      <c r="G23" s="16">
        <v>1054.4774927093815</v>
      </c>
      <c r="H23" s="23">
        <f t="shared" si="0"/>
        <v>871.01030905354128</v>
      </c>
    </row>
    <row r="24" spans="2:9" x14ac:dyDescent="0.3">
      <c r="B24" s="19" t="s">
        <v>120</v>
      </c>
      <c r="C24" s="28"/>
      <c r="D24" s="29"/>
      <c r="E24" s="22">
        <v>13</v>
      </c>
      <c r="F24" s="25">
        <v>586</v>
      </c>
      <c r="G24" s="16">
        <v>1146.6562422360735</v>
      </c>
      <c r="H24" s="23">
        <f t="shared" si="0"/>
        <v>947.15099642574751</v>
      </c>
    </row>
    <row r="25" spans="2:9" x14ac:dyDescent="0.3">
      <c r="B25" s="19" t="s">
        <v>121</v>
      </c>
      <c r="C25" s="28"/>
      <c r="D25" s="29"/>
      <c r="E25" s="22">
        <v>14</v>
      </c>
      <c r="F25" s="25">
        <v>631</v>
      </c>
      <c r="G25" s="16">
        <v>1239.1691794062315</v>
      </c>
      <c r="H25" s="23">
        <f t="shared" si="0"/>
        <v>1023.5677265628585</v>
      </c>
    </row>
    <row r="26" spans="2:9" x14ac:dyDescent="0.3">
      <c r="B26" s="19" t="s">
        <v>122</v>
      </c>
      <c r="C26" s="28"/>
      <c r="D26" s="29"/>
      <c r="E26" s="22">
        <v>15</v>
      </c>
      <c r="F26" s="25">
        <v>676</v>
      </c>
      <c r="G26" s="16">
        <v>1331.9934769139634</v>
      </c>
      <c r="H26" s="23">
        <f t="shared" si="0"/>
        <v>1100.2416438525945</v>
      </c>
    </row>
    <row r="27" spans="2:9" x14ac:dyDescent="0.3">
      <c r="B27" s="19" t="s">
        <v>123</v>
      </c>
      <c r="C27" s="28"/>
      <c r="D27" s="29"/>
      <c r="E27" s="22">
        <v>16</v>
      </c>
      <c r="F27" s="25">
        <v>721</v>
      </c>
      <c r="G27" s="16">
        <v>1425.1092914378471</v>
      </c>
      <c r="H27" s="23">
        <f t="shared" si="0"/>
        <v>1177.1563574875238</v>
      </c>
    </row>
    <row r="28" spans="2:9" x14ac:dyDescent="0.3">
      <c r="B28" s="19" t="s">
        <v>124</v>
      </c>
      <c r="C28" s="28"/>
      <c r="D28" s="29"/>
      <c r="E28" s="22">
        <v>17</v>
      </c>
      <c r="F28" s="25">
        <v>766</v>
      </c>
      <c r="G28" s="16">
        <v>1518.4992104768494</v>
      </c>
      <c r="H28" s="23">
        <f t="shared" si="0"/>
        <v>1254.2974845452875</v>
      </c>
    </row>
    <row r="29" spans="2:9" x14ac:dyDescent="0.3">
      <c r="B29" s="19" t="s">
        <v>125</v>
      </c>
      <c r="C29" s="28"/>
      <c r="D29" s="29"/>
      <c r="E29" s="22">
        <v>18</v>
      </c>
      <c r="F29" s="25">
        <v>811</v>
      </c>
      <c r="G29" s="16">
        <v>1612.147828424447</v>
      </c>
      <c r="H29" s="23">
        <f t="shared" si="0"/>
        <v>1331.6522998210412</v>
      </c>
    </row>
    <row r="30" spans="2:9" x14ac:dyDescent="0.3">
      <c r="B30" s="19" t="s">
        <v>126</v>
      </c>
      <c r="C30" s="28"/>
      <c r="D30" s="29"/>
      <c r="E30" s="22">
        <v>19</v>
      </c>
      <c r="F30" s="25">
        <v>856</v>
      </c>
      <c r="G30" s="16">
        <v>1706.0414161404533</v>
      </c>
      <c r="H30" s="23">
        <f t="shared" si="0"/>
        <v>1409.2094628900531</v>
      </c>
    </row>
    <row r="31" spans="2:9" x14ac:dyDescent="0.3">
      <c r="B31" s="19" t="s">
        <v>127</v>
      </c>
      <c r="C31" s="28"/>
      <c r="D31" s="29"/>
      <c r="E31" s="22">
        <v>20</v>
      </c>
      <c r="F31" s="25">
        <v>901</v>
      </c>
      <c r="G31" s="16">
        <v>1800.1676595366221</v>
      </c>
      <c r="H31" s="23">
        <f t="shared" si="0"/>
        <v>1486.9588021764641</v>
      </c>
    </row>
    <row r="32" spans="2:9" x14ac:dyDescent="0.3">
      <c r="B32" s="19" t="s">
        <v>128</v>
      </c>
      <c r="C32" s="28"/>
      <c r="D32" s="29"/>
      <c r="E32" s="22">
        <v>21</v>
      </c>
      <c r="F32" s="25">
        <v>946</v>
      </c>
      <c r="G32" s="16">
        <v>1894.5154500142967</v>
      </c>
      <c r="H32" s="23">
        <f t="shared" si="0"/>
        <v>1564.8911418524203</v>
      </c>
    </row>
    <row r="33" spans="2:8" x14ac:dyDescent="0.3">
      <c r="B33" s="19" t="s">
        <v>129</v>
      </c>
      <c r="C33" s="28"/>
      <c r="D33" s="29"/>
      <c r="E33" s="22">
        <v>22</v>
      </c>
      <c r="F33" s="25">
        <v>991</v>
      </c>
      <c r="G33" s="16">
        <v>1989.0747144783127</v>
      </c>
      <c r="H33" s="23">
        <f t="shared" si="0"/>
        <v>1642.998161427638</v>
      </c>
    </row>
    <row r="34" spans="2:8" x14ac:dyDescent="0.3">
      <c r="B34" s="19" t="s">
        <v>130</v>
      </c>
      <c r="C34" s="28"/>
      <c r="D34" s="29"/>
      <c r="E34" s="22">
        <v>23</v>
      </c>
      <c r="F34" s="25">
        <v>1036</v>
      </c>
      <c r="G34" s="16">
        <v>2083.8362759861957</v>
      </c>
      <c r="H34" s="23">
        <f t="shared" si="0"/>
        <v>1721.272280644069</v>
      </c>
    </row>
    <row r="35" spans="2:8" x14ac:dyDescent="0.3">
      <c r="B35" s="19" t="s">
        <v>131</v>
      </c>
      <c r="C35" s="28"/>
      <c r="D35" s="29"/>
      <c r="E35" s="22">
        <v>24</v>
      </c>
      <c r="F35" s="25">
        <v>1081</v>
      </c>
      <c r="G35" s="16">
        <v>2178.7917384143038</v>
      </c>
      <c r="H35" s="23">
        <f t="shared" si="0"/>
        <v>1799.7065642088326</v>
      </c>
    </row>
    <row r="36" spans="2:8" x14ac:dyDescent="0.3">
      <c r="B36" s="19" t="s">
        <v>132</v>
      </c>
      <c r="C36" s="28"/>
      <c r="D36" s="29"/>
      <c r="E36" s="22">
        <v>25</v>
      </c>
      <c r="F36" s="25">
        <v>1126</v>
      </c>
      <c r="G36" s="16">
        <v>2273.9333901696696</v>
      </c>
      <c r="H36" s="23">
        <f t="shared" si="0"/>
        <v>1878.2946422591097</v>
      </c>
    </row>
    <row r="37" spans="2:8" x14ac:dyDescent="0.3">
      <c r="B37" s="19" t="s">
        <v>133</v>
      </c>
      <c r="C37" s="28"/>
      <c r="D37" s="29"/>
      <c r="E37" s="22">
        <v>26</v>
      </c>
      <c r="F37" s="25">
        <v>1171</v>
      </c>
      <c r="G37" s="16">
        <v>2369.2541231638188</v>
      </c>
      <c r="H37" s="23">
        <f t="shared" si="0"/>
        <v>1957.0306434336044</v>
      </c>
    </row>
    <row r="38" spans="2:8" x14ac:dyDescent="0.3">
      <c r="B38" s="19" t="s">
        <v>134</v>
      </c>
      <c r="C38" s="28"/>
      <c r="D38" s="29"/>
      <c r="E38" s="22">
        <v>27</v>
      </c>
      <c r="F38" s="25">
        <v>1216</v>
      </c>
      <c r="G38" s="16">
        <v>2464.7473641336055</v>
      </c>
      <c r="H38" s="23">
        <f t="shared" si="0"/>
        <v>2035.9091381427766</v>
      </c>
    </row>
    <row r="39" spans="2:8" x14ac:dyDescent="0.3">
      <c r="B39" s="19" t="s">
        <v>135</v>
      </c>
      <c r="C39" s="28"/>
      <c r="D39" s="29"/>
      <c r="E39" s="22">
        <v>28</v>
      </c>
      <c r="F39" s="25">
        <v>1261</v>
      </c>
      <c r="G39" s="16">
        <v>2560.4070160386364</v>
      </c>
      <c r="H39" s="23">
        <f t="shared" si="0"/>
        <v>2114.925090162455</v>
      </c>
    </row>
    <row r="40" spans="2:8" x14ac:dyDescent="0.3">
      <c r="B40" s="19" t="s">
        <v>136</v>
      </c>
      <c r="C40" s="28"/>
      <c r="D40" s="29"/>
      <c r="E40" s="22">
        <v>29</v>
      </c>
      <c r="F40" s="25">
        <v>1306</v>
      </c>
      <c r="G40" s="16">
        <v>2656.2274077487209</v>
      </c>
      <c r="H40" s="23">
        <f t="shared" si="0"/>
        <v>2194.0738150751013</v>
      </c>
    </row>
    <row r="41" spans="2:8" x14ac:dyDescent="0.3">
      <c r="B41" s="19" t="s">
        <v>137</v>
      </c>
      <c r="C41" s="28"/>
      <c r="D41" s="29"/>
      <c r="E41" s="22">
        <v>30</v>
      </c>
      <c r="F41" s="25">
        <v>1351</v>
      </c>
      <c r="G41" s="16">
        <v>2752.2032506024543</v>
      </c>
      <c r="H41" s="23">
        <f t="shared" si="0"/>
        <v>2273.3509443867119</v>
      </c>
    </row>
    <row r="42" spans="2:8" x14ac:dyDescent="0.3">
      <c r="B42" s="19" t="s">
        <v>138</v>
      </c>
      <c r="C42" s="28"/>
      <c r="D42" s="29"/>
      <c r="E42" s="22">
        <v>31</v>
      </c>
      <c r="F42" s="25">
        <v>1396</v>
      </c>
      <c r="G42" s="16">
        <v>2848.3296007002091</v>
      </c>
      <c r="H42" s="23">
        <f t="shared" si="0"/>
        <v>2352.7523943804008</v>
      </c>
    </row>
    <row r="43" spans="2:8" x14ac:dyDescent="0.3">
      <c r="B43" s="19" t="s">
        <v>139</v>
      </c>
      <c r="C43" s="28"/>
      <c r="D43" s="29"/>
      <c r="E43" s="22">
        <v>32</v>
      </c>
      <c r="F43" s="25">
        <v>1441</v>
      </c>
      <c r="G43" s="16">
        <v>2944.6018260135593</v>
      </c>
      <c r="H43" s="23">
        <f t="shared" si="0"/>
        <v>2432.2743389484144</v>
      </c>
    </row>
    <row r="44" spans="2:8" x14ac:dyDescent="0.3">
      <c r="B44" s="19" t="s">
        <v>140</v>
      </c>
      <c r="C44" s="28"/>
      <c r="D44" s="29"/>
      <c r="E44" s="22">
        <v>33</v>
      </c>
      <c r="F44" s="25">
        <v>1486</v>
      </c>
      <c r="G44" s="16">
        <v>3041.0155775643134</v>
      </c>
      <c r="H44" s="23">
        <f t="shared" si="0"/>
        <v>2511.9131857856869</v>
      </c>
    </row>
    <row r="45" spans="2:8" x14ac:dyDescent="0.3">
      <c r="B45" s="19" t="s">
        <v>141</v>
      </c>
      <c r="C45" s="28"/>
      <c r="D45" s="29"/>
      <c r="E45" s="22">
        <v>34</v>
      </c>
      <c r="F45" s="25">
        <v>1531</v>
      </c>
      <c r="G45" s="16">
        <v>3137.5667640612583</v>
      </c>
      <c r="H45" s="23">
        <f t="shared" si="0"/>
        <v>2591.6655554395052</v>
      </c>
    </row>
    <row r="46" spans="2:8" x14ac:dyDescent="0.3">
      <c r="B46" s="19" t="s">
        <v>142</v>
      </c>
      <c r="C46" s="28"/>
      <c r="D46" s="29"/>
      <c r="E46" s="22">
        <v>35</v>
      </c>
      <c r="F46" s="25">
        <v>1576</v>
      </c>
      <c r="G46" s="16">
        <v>3234.2515294901054</v>
      </c>
      <c r="H46" s="23">
        <f t="shared" si="0"/>
        <v>2671.5282627985507</v>
      </c>
    </row>
    <row r="47" spans="2:8" x14ac:dyDescent="0.3">
      <c r="B47" s="19" t="s">
        <v>143</v>
      </c>
      <c r="C47" s="28"/>
      <c r="D47" s="29"/>
      <c r="E47" s="22">
        <v>36</v>
      </c>
      <c r="F47" s="26">
        <v>1621</v>
      </c>
      <c r="G47" s="16">
        <v>3330.9362949189499</v>
      </c>
      <c r="H47" s="23">
        <f t="shared" ref="H47" si="1">G47*POWER((($F$4+$F$6)/2-$F$8)/70,1.24)</f>
        <v>2751.390970157594</v>
      </c>
    </row>
  </sheetData>
  <mergeCells count="10">
    <mergeCell ref="C14:C47"/>
    <mergeCell ref="D14:D47"/>
    <mergeCell ref="B11:H11"/>
    <mergeCell ref="B12:B13"/>
    <mergeCell ref="C12:C13"/>
    <mergeCell ref="D12:D13"/>
    <mergeCell ref="E12:E13"/>
    <mergeCell ref="F12:F13"/>
    <mergeCell ref="G12:G13"/>
    <mergeCell ref="H12:H13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2"/>
  <sheetViews>
    <sheetView topLeftCell="A10" workbookViewId="0">
      <selection activeCell="E12" sqref="E12:E13"/>
    </sheetView>
  </sheetViews>
  <sheetFormatPr defaultColWidth="9.109375" defaultRowHeight="14.4" x14ac:dyDescent="0.3"/>
  <cols>
    <col min="1" max="1" width="5.109375" style="27" customWidth="1"/>
    <col min="2" max="2" width="23.33203125" style="27" customWidth="1"/>
    <col min="3" max="3" width="12.33203125" style="27" customWidth="1"/>
    <col min="4" max="4" width="9.88671875" style="27" customWidth="1"/>
    <col min="5" max="5" width="9.109375" style="27"/>
    <col min="6" max="6" width="8.109375" style="27" customWidth="1"/>
    <col min="7" max="7" width="21" style="27" customWidth="1"/>
    <col min="8" max="8" width="17.88671875" style="27" customWidth="1"/>
    <col min="9" max="9" width="10.44140625" style="27" customWidth="1"/>
    <col min="10" max="10" width="23.109375" style="27" customWidth="1"/>
    <col min="11" max="11" width="12.44140625" style="27" customWidth="1"/>
    <col min="12" max="12" width="9.88671875" style="27" customWidth="1"/>
    <col min="13" max="13" width="9.109375" style="27"/>
    <col min="14" max="14" width="8.109375" style="27" customWidth="1"/>
    <col min="15" max="15" width="22.5546875" style="27" customWidth="1"/>
    <col min="16" max="16" width="18.5546875" style="27" customWidth="1"/>
    <col min="17" max="16384" width="9.109375" style="27"/>
  </cols>
  <sheetData>
    <row r="2" spans="2:13" ht="15.6" x14ac:dyDescent="0.3">
      <c r="B2" s="1"/>
      <c r="C2" s="2" t="s">
        <v>0</v>
      </c>
      <c r="D2" s="2"/>
      <c r="E2" s="3"/>
      <c r="F2" s="3"/>
      <c r="G2" s="4"/>
    </row>
    <row r="3" spans="2:13" ht="16.2" thickBot="1" x14ac:dyDescent="0.35">
      <c r="B3" s="5"/>
      <c r="C3" s="6"/>
      <c r="D3" s="6"/>
      <c r="E3" s="6"/>
      <c r="F3" s="6"/>
      <c r="G3" s="7"/>
    </row>
    <row r="4" spans="2:13" ht="16.2" thickBot="1" x14ac:dyDescent="0.35">
      <c r="B4" s="5" t="s">
        <v>1</v>
      </c>
      <c r="C4" s="6"/>
      <c r="D4" s="6"/>
      <c r="E4" s="6"/>
      <c r="F4" s="8">
        <v>90</v>
      </c>
      <c r="G4" s="7"/>
      <c r="J4" s="9" t="s">
        <v>9</v>
      </c>
    </row>
    <row r="5" spans="2:13" ht="16.2" thickBot="1" x14ac:dyDescent="0.35">
      <c r="B5" s="5"/>
      <c r="C5" s="6"/>
      <c r="D5" s="6"/>
      <c r="E5" s="6"/>
      <c r="F5" s="10"/>
      <c r="G5" s="7"/>
    </row>
    <row r="6" spans="2:13" ht="16.2" thickBot="1" x14ac:dyDescent="0.35">
      <c r="B6" s="5" t="s">
        <v>2</v>
      </c>
      <c r="C6" s="6"/>
      <c r="D6" s="6"/>
      <c r="E6" s="6"/>
      <c r="F6" s="8">
        <v>70</v>
      </c>
      <c r="G6" s="7"/>
      <c r="J6" s="27" t="s">
        <v>3</v>
      </c>
      <c r="M6" s="11">
        <f>(F4+F6)/2-F8</f>
        <v>60</v>
      </c>
    </row>
    <row r="7" spans="2:13" ht="16.2" thickBot="1" x14ac:dyDescent="0.35">
      <c r="B7" s="5"/>
      <c r="C7" s="6"/>
      <c r="D7" s="6"/>
      <c r="E7" s="6"/>
      <c r="F7" s="10"/>
      <c r="G7" s="7"/>
    </row>
    <row r="8" spans="2:13" ht="16.2" thickBot="1" x14ac:dyDescent="0.35">
      <c r="B8" s="5" t="s">
        <v>4</v>
      </c>
      <c r="C8" s="6"/>
      <c r="D8" s="6"/>
      <c r="E8" s="6"/>
      <c r="F8" s="8">
        <v>20</v>
      </c>
      <c r="G8" s="7"/>
    </row>
    <row r="9" spans="2:13" ht="15.6" x14ac:dyDescent="0.3">
      <c r="B9" s="12"/>
      <c r="C9" s="13"/>
      <c r="D9" s="13"/>
      <c r="E9" s="13"/>
      <c r="F9" s="14"/>
      <c r="G9" s="15"/>
    </row>
    <row r="11" spans="2:13" ht="17.399999999999999" x14ac:dyDescent="0.3">
      <c r="B11" s="30" t="s">
        <v>145</v>
      </c>
      <c r="C11" s="31"/>
      <c r="D11" s="31"/>
      <c r="E11" s="31"/>
      <c r="F11" s="31"/>
      <c r="G11" s="31"/>
      <c r="H11" s="31"/>
    </row>
    <row r="12" spans="2:13" ht="15" customHeight="1" x14ac:dyDescent="0.3">
      <c r="B12" s="32" t="s">
        <v>5</v>
      </c>
      <c r="C12" s="34" t="s">
        <v>11</v>
      </c>
      <c r="D12" s="34" t="s">
        <v>6</v>
      </c>
      <c r="E12" s="34" t="s">
        <v>232</v>
      </c>
      <c r="F12" s="34" t="s">
        <v>12</v>
      </c>
      <c r="G12" s="36" t="s">
        <v>7</v>
      </c>
      <c r="H12" s="38" t="s">
        <v>8</v>
      </c>
    </row>
    <row r="13" spans="2:13" ht="33.75" customHeight="1" x14ac:dyDescent="0.3">
      <c r="B13" s="33"/>
      <c r="C13" s="35"/>
      <c r="D13" s="35"/>
      <c r="E13" s="35"/>
      <c r="F13" s="35"/>
      <c r="G13" s="37"/>
      <c r="H13" s="38"/>
    </row>
    <row r="14" spans="2:13" ht="15" customHeight="1" x14ac:dyDescent="0.3">
      <c r="B14" s="19" t="s">
        <v>146</v>
      </c>
      <c r="C14" s="28">
        <v>1000</v>
      </c>
      <c r="D14" s="29">
        <v>81</v>
      </c>
      <c r="E14" s="22">
        <v>3</v>
      </c>
      <c r="F14" s="25">
        <v>136</v>
      </c>
      <c r="G14" s="20">
        <v>329.32296537008637</v>
      </c>
      <c r="H14" s="23">
        <f>G14*POWER((($F$4+$F$6)/2-$F$8)/70,1.23)</f>
        <v>272.4441368567505</v>
      </c>
      <c r="I14" s="21"/>
    </row>
    <row r="15" spans="2:13" x14ac:dyDescent="0.3">
      <c r="B15" s="19" t="s">
        <v>147</v>
      </c>
      <c r="C15" s="28"/>
      <c r="D15" s="29"/>
      <c r="E15" s="22">
        <v>4</v>
      </c>
      <c r="F15" s="25">
        <v>181</v>
      </c>
      <c r="G15" s="20">
        <v>445.07466596266318</v>
      </c>
      <c r="H15" s="23">
        <f t="shared" ref="H15:H32" si="0">G15*POWER((($F$4+$F$6)/2-$F$8)/70,1.23)</f>
        <v>368.20384836732262</v>
      </c>
      <c r="I15" s="21"/>
    </row>
    <row r="16" spans="2:13" x14ac:dyDescent="0.3">
      <c r="B16" s="19" t="s">
        <v>148</v>
      </c>
      <c r="C16" s="28"/>
      <c r="D16" s="29"/>
      <c r="E16" s="22">
        <v>5</v>
      </c>
      <c r="F16" s="25">
        <v>226</v>
      </c>
      <c r="G16" s="20">
        <v>562.20882465560294</v>
      </c>
      <c r="H16" s="23">
        <f t="shared" si="0"/>
        <v>465.10724751434839</v>
      </c>
      <c r="I16" s="21"/>
    </row>
    <row r="17" spans="2:9" x14ac:dyDescent="0.3">
      <c r="B17" s="19" t="s">
        <v>149</v>
      </c>
      <c r="C17" s="28"/>
      <c r="D17" s="29"/>
      <c r="E17" s="22">
        <v>6</v>
      </c>
      <c r="F17" s="25">
        <v>271</v>
      </c>
      <c r="G17" s="20">
        <v>680.45658743727893</v>
      </c>
      <c r="H17" s="23">
        <f t="shared" si="0"/>
        <v>562.93191525378745</v>
      </c>
      <c r="I17" s="21"/>
    </row>
    <row r="18" spans="2:9" x14ac:dyDescent="0.3">
      <c r="B18" s="19" t="s">
        <v>150</v>
      </c>
      <c r="C18" s="28"/>
      <c r="D18" s="29"/>
      <c r="E18" s="22">
        <v>7</v>
      </c>
      <c r="F18" s="25">
        <v>316</v>
      </c>
      <c r="G18" s="16">
        <v>799.63852894545164</v>
      </c>
      <c r="H18" s="23">
        <f t="shared" si="0"/>
        <v>661.52941557271072</v>
      </c>
    </row>
    <row r="19" spans="2:9" x14ac:dyDescent="0.3">
      <c r="B19" s="19" t="s">
        <v>151</v>
      </c>
      <c r="C19" s="28"/>
      <c r="D19" s="29"/>
      <c r="E19" s="22">
        <v>8</v>
      </c>
      <c r="F19" s="25">
        <v>361</v>
      </c>
      <c r="G19" s="16">
        <v>919.6260819994734</v>
      </c>
      <c r="H19" s="23">
        <f t="shared" si="0"/>
        <v>760.79338669789558</v>
      </c>
    </row>
    <row r="20" spans="2:9" x14ac:dyDescent="0.3">
      <c r="B20" s="19" t="s">
        <v>152</v>
      </c>
      <c r="C20" s="28"/>
      <c r="D20" s="29"/>
      <c r="E20" s="22">
        <v>9</v>
      </c>
      <c r="F20" s="25">
        <v>406</v>
      </c>
      <c r="G20" s="16">
        <v>1040.3224510325861</v>
      </c>
      <c r="H20" s="23">
        <f t="shared" si="0"/>
        <v>860.64375105380054</v>
      </c>
    </row>
    <row r="21" spans="2:9" x14ac:dyDescent="0.3">
      <c r="B21" s="19" t="s">
        <v>153</v>
      </c>
      <c r="C21" s="28"/>
      <c r="D21" s="29"/>
      <c r="E21" s="22">
        <v>10</v>
      </c>
      <c r="F21" s="25">
        <v>451</v>
      </c>
      <c r="G21" s="16">
        <v>1161.6520512693783</v>
      </c>
      <c r="H21" s="23">
        <f t="shared" si="0"/>
        <v>961.01797844647672</v>
      </c>
    </row>
    <row r="22" spans="2:9" ht="15.6" x14ac:dyDescent="0.3">
      <c r="B22" s="19" t="s">
        <v>154</v>
      </c>
      <c r="C22" s="28"/>
      <c r="D22" s="29"/>
      <c r="E22" s="22">
        <v>11</v>
      </c>
      <c r="F22" s="25">
        <v>496</v>
      </c>
      <c r="G22" s="16">
        <v>1283.5541789460626</v>
      </c>
      <c r="H22" s="23">
        <f t="shared" si="0"/>
        <v>1061.8658495281466</v>
      </c>
      <c r="I22" s="17"/>
    </row>
    <row r="23" spans="2:9" x14ac:dyDescent="0.3">
      <c r="B23" s="19" t="s">
        <v>155</v>
      </c>
      <c r="C23" s="28"/>
      <c r="D23" s="29"/>
      <c r="E23" s="22">
        <v>12</v>
      </c>
      <c r="F23" s="25">
        <v>541</v>
      </c>
      <c r="G23" s="16">
        <v>1405.978981351798</v>
      </c>
      <c r="H23" s="23">
        <f t="shared" si="0"/>
        <v>1163.1461218705456</v>
      </c>
    </row>
    <row r="24" spans="2:9" x14ac:dyDescent="0.3">
      <c r="B24" s="19" t="s">
        <v>156</v>
      </c>
      <c r="C24" s="28"/>
      <c r="D24" s="29"/>
      <c r="E24" s="22">
        <v>13</v>
      </c>
      <c r="F24" s="25">
        <v>586</v>
      </c>
      <c r="G24" s="16">
        <v>1528.8847666889721</v>
      </c>
      <c r="H24" s="23">
        <f t="shared" si="0"/>
        <v>1264.8243044511553</v>
      </c>
    </row>
    <row r="25" spans="2:9" x14ac:dyDescent="0.3">
      <c r="B25" s="19" t="s">
        <v>157</v>
      </c>
      <c r="C25" s="28"/>
      <c r="D25" s="29"/>
      <c r="E25" s="22">
        <v>14</v>
      </c>
      <c r="F25" s="25">
        <v>631</v>
      </c>
      <c r="G25" s="16">
        <v>1652.2361384002411</v>
      </c>
      <c r="H25" s="23">
        <f t="shared" si="0"/>
        <v>1366.8711142088857</v>
      </c>
    </row>
    <row r="26" spans="2:9" x14ac:dyDescent="0.3">
      <c r="B26" s="19" t="s">
        <v>158</v>
      </c>
      <c r="C26" s="28"/>
      <c r="D26" s="29"/>
      <c r="E26" s="22">
        <v>15</v>
      </c>
      <c r="F26" s="25">
        <v>676</v>
      </c>
      <c r="G26" s="16">
        <v>1776.0026598831093</v>
      </c>
      <c r="H26" s="23">
        <f t="shared" si="0"/>
        <v>1469.2613713817168</v>
      </c>
    </row>
    <row r="27" spans="2:9" x14ac:dyDescent="0.3">
      <c r="B27" s="19" t="s">
        <v>159</v>
      </c>
      <c r="C27" s="28"/>
      <c r="D27" s="29"/>
      <c r="E27" s="22">
        <v>16</v>
      </c>
      <c r="F27" s="25">
        <v>721</v>
      </c>
      <c r="G27" s="16">
        <v>1900.1578732064866</v>
      </c>
      <c r="H27" s="23">
        <f t="shared" si="0"/>
        <v>1571.9731877050667</v>
      </c>
    </row>
    <row r="28" spans="2:9" x14ac:dyDescent="0.3">
      <c r="B28" s="19" t="s">
        <v>160</v>
      </c>
      <c r="C28" s="28"/>
      <c r="D28" s="29"/>
      <c r="E28" s="22">
        <v>17</v>
      </c>
      <c r="F28" s="25">
        <v>766</v>
      </c>
      <c r="G28" s="16">
        <v>2024.6785615538588</v>
      </c>
      <c r="H28" s="23">
        <f t="shared" si="0"/>
        <v>1674.9873562416708</v>
      </c>
    </row>
    <row r="29" spans="2:9" x14ac:dyDescent="0.3">
      <c r="B29" s="19" t="s">
        <v>161</v>
      </c>
      <c r="C29" s="28"/>
      <c r="D29" s="29"/>
      <c r="E29" s="22">
        <v>18</v>
      </c>
      <c r="F29" s="25">
        <v>811</v>
      </c>
      <c r="G29" s="16">
        <v>2149.5441839851715</v>
      </c>
      <c r="H29" s="23">
        <f t="shared" si="0"/>
        <v>1778.2868837682438</v>
      </c>
    </row>
    <row r="30" spans="2:9" x14ac:dyDescent="0.3">
      <c r="B30" s="19" t="s">
        <v>162</v>
      </c>
      <c r="C30" s="28"/>
      <c r="D30" s="29"/>
      <c r="E30" s="22">
        <v>19</v>
      </c>
      <c r="F30" s="25">
        <v>856</v>
      </c>
      <c r="G30" s="16">
        <v>2274.7364348631136</v>
      </c>
      <c r="H30" s="23">
        <f t="shared" si="0"/>
        <v>1881.8566262952033</v>
      </c>
    </row>
    <row r="31" spans="2:9" x14ac:dyDescent="0.3">
      <c r="B31" s="19" t="s">
        <v>163</v>
      </c>
      <c r="C31" s="28"/>
      <c r="D31" s="29"/>
      <c r="E31" s="22">
        <v>20</v>
      </c>
      <c r="F31" s="25">
        <v>901</v>
      </c>
      <c r="G31" s="16">
        <v>2400.2388952983597</v>
      </c>
      <c r="H31" s="23">
        <f t="shared" si="0"/>
        <v>1985.6830007123485</v>
      </c>
    </row>
    <row r="32" spans="2:9" x14ac:dyDescent="0.3">
      <c r="B32" s="19" t="s">
        <v>164</v>
      </c>
      <c r="C32" s="28"/>
      <c r="D32" s="29"/>
      <c r="E32" s="22">
        <v>21</v>
      </c>
      <c r="F32" s="25">
        <v>946</v>
      </c>
      <c r="G32" s="16">
        <v>2526.0367537313164</v>
      </c>
      <c r="H32" s="23">
        <f t="shared" si="0"/>
        <v>2089.7537536301702</v>
      </c>
    </row>
  </sheetData>
  <mergeCells count="10">
    <mergeCell ref="C14:C32"/>
    <mergeCell ref="D14:D32"/>
    <mergeCell ref="B11:H11"/>
    <mergeCell ref="B12:B13"/>
    <mergeCell ref="C12:C13"/>
    <mergeCell ref="D12:D13"/>
    <mergeCell ref="E12:E13"/>
    <mergeCell ref="F12:F13"/>
    <mergeCell ref="G12:G13"/>
    <mergeCell ref="H12:H13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2"/>
  <sheetViews>
    <sheetView topLeftCell="A10" workbookViewId="0">
      <selection activeCell="E12" sqref="E12:E13"/>
    </sheetView>
  </sheetViews>
  <sheetFormatPr defaultColWidth="9.109375" defaultRowHeight="14.4" x14ac:dyDescent="0.3"/>
  <cols>
    <col min="1" max="1" width="5.109375" style="27" customWidth="1"/>
    <col min="2" max="2" width="23.33203125" style="27" customWidth="1"/>
    <col min="3" max="3" width="12.33203125" style="27" customWidth="1"/>
    <col min="4" max="4" width="9.88671875" style="27" customWidth="1"/>
    <col min="5" max="5" width="9.109375" style="27"/>
    <col min="6" max="6" width="8.109375" style="27" customWidth="1"/>
    <col min="7" max="7" width="21" style="27" customWidth="1"/>
    <col min="8" max="8" width="17.88671875" style="27" customWidth="1"/>
    <col min="9" max="9" width="10.44140625" style="27" customWidth="1"/>
    <col min="10" max="10" width="23.109375" style="27" customWidth="1"/>
    <col min="11" max="11" width="12.44140625" style="27" customWidth="1"/>
    <col min="12" max="12" width="9.88671875" style="27" customWidth="1"/>
    <col min="13" max="13" width="9.109375" style="27"/>
    <col min="14" max="14" width="8.109375" style="27" customWidth="1"/>
    <col min="15" max="15" width="22.5546875" style="27" customWidth="1"/>
    <col min="16" max="16" width="18.5546875" style="27" customWidth="1"/>
    <col min="17" max="16384" width="9.109375" style="27"/>
  </cols>
  <sheetData>
    <row r="2" spans="2:13" ht="15.6" x14ac:dyDescent="0.3">
      <c r="B2" s="1"/>
      <c r="C2" s="2" t="s">
        <v>0</v>
      </c>
      <c r="D2" s="2"/>
      <c r="E2" s="3"/>
      <c r="F2" s="3"/>
      <c r="G2" s="4"/>
    </row>
    <row r="3" spans="2:13" ht="16.2" thickBot="1" x14ac:dyDescent="0.35">
      <c r="B3" s="5"/>
      <c r="C3" s="6"/>
      <c r="D3" s="6"/>
      <c r="E3" s="6"/>
      <c r="F3" s="6"/>
      <c r="G3" s="7"/>
    </row>
    <row r="4" spans="2:13" ht="16.2" thickBot="1" x14ac:dyDescent="0.35">
      <c r="B4" s="5" t="s">
        <v>1</v>
      </c>
      <c r="C4" s="6"/>
      <c r="D4" s="6"/>
      <c r="E4" s="6"/>
      <c r="F4" s="8">
        <v>90</v>
      </c>
      <c r="G4" s="7"/>
      <c r="J4" s="9" t="s">
        <v>9</v>
      </c>
    </row>
    <row r="5" spans="2:13" ht="16.2" thickBot="1" x14ac:dyDescent="0.35">
      <c r="B5" s="5"/>
      <c r="C5" s="6"/>
      <c r="D5" s="6"/>
      <c r="E5" s="6"/>
      <c r="F5" s="10"/>
      <c r="G5" s="7"/>
    </row>
    <row r="6" spans="2:13" ht="16.2" thickBot="1" x14ac:dyDescent="0.35">
      <c r="B6" s="5" t="s">
        <v>2</v>
      </c>
      <c r="C6" s="6"/>
      <c r="D6" s="6"/>
      <c r="E6" s="6"/>
      <c r="F6" s="8">
        <v>70</v>
      </c>
      <c r="G6" s="7"/>
      <c r="J6" s="27" t="s">
        <v>3</v>
      </c>
      <c r="M6" s="11">
        <f>(F4+F6)/2-F8</f>
        <v>60</v>
      </c>
    </row>
    <row r="7" spans="2:13" ht="16.2" thickBot="1" x14ac:dyDescent="0.35">
      <c r="B7" s="5"/>
      <c r="C7" s="6"/>
      <c r="D7" s="6"/>
      <c r="E7" s="6"/>
      <c r="F7" s="10"/>
      <c r="G7" s="7"/>
    </row>
    <row r="8" spans="2:13" ht="16.2" thickBot="1" x14ac:dyDescent="0.35">
      <c r="B8" s="5" t="s">
        <v>4</v>
      </c>
      <c r="C8" s="6"/>
      <c r="D8" s="6"/>
      <c r="E8" s="6"/>
      <c r="F8" s="8">
        <v>20</v>
      </c>
      <c r="G8" s="7"/>
    </row>
    <row r="9" spans="2:13" ht="15.6" x14ac:dyDescent="0.3">
      <c r="B9" s="12"/>
      <c r="C9" s="13"/>
      <c r="D9" s="13"/>
      <c r="E9" s="13"/>
      <c r="F9" s="14"/>
      <c r="G9" s="15"/>
    </row>
    <row r="11" spans="2:13" ht="17.399999999999999" x14ac:dyDescent="0.3">
      <c r="B11" s="30" t="s">
        <v>165</v>
      </c>
      <c r="C11" s="31"/>
      <c r="D11" s="31"/>
      <c r="E11" s="31"/>
      <c r="F11" s="31"/>
      <c r="G11" s="31"/>
      <c r="H11" s="31"/>
    </row>
    <row r="12" spans="2:13" ht="15" customHeight="1" x14ac:dyDescent="0.3">
      <c r="B12" s="32" t="s">
        <v>5</v>
      </c>
      <c r="C12" s="34" t="s">
        <v>11</v>
      </c>
      <c r="D12" s="34" t="s">
        <v>6</v>
      </c>
      <c r="E12" s="34" t="s">
        <v>232</v>
      </c>
      <c r="F12" s="34" t="s">
        <v>12</v>
      </c>
      <c r="G12" s="36" t="s">
        <v>7</v>
      </c>
      <c r="H12" s="38" t="s">
        <v>8</v>
      </c>
    </row>
    <row r="13" spans="2:13" ht="33.75" customHeight="1" x14ac:dyDescent="0.3">
      <c r="B13" s="33"/>
      <c r="C13" s="35"/>
      <c r="D13" s="35"/>
      <c r="E13" s="35"/>
      <c r="F13" s="35"/>
      <c r="G13" s="37"/>
      <c r="H13" s="38"/>
    </row>
    <row r="14" spans="2:13" ht="15" customHeight="1" x14ac:dyDescent="0.3">
      <c r="B14" s="19" t="s">
        <v>166</v>
      </c>
      <c r="C14" s="28">
        <v>1250</v>
      </c>
      <c r="D14" s="29">
        <v>81</v>
      </c>
      <c r="E14" s="22">
        <v>3</v>
      </c>
      <c r="F14" s="25">
        <v>136</v>
      </c>
      <c r="G14" s="20">
        <v>411.64580927938567</v>
      </c>
      <c r="H14" s="23">
        <f>G14*POWER((($F$4+$F$6)/2-$F$8)/70,1.23)</f>
        <v>340.54863763839961</v>
      </c>
      <c r="I14" s="21"/>
    </row>
    <row r="15" spans="2:13" x14ac:dyDescent="0.3">
      <c r="B15" s="19" t="s">
        <v>167</v>
      </c>
      <c r="C15" s="28"/>
      <c r="D15" s="29"/>
      <c r="E15" s="22">
        <v>4</v>
      </c>
      <c r="F15" s="25">
        <v>181</v>
      </c>
      <c r="G15" s="20">
        <v>556.33265919994858</v>
      </c>
      <c r="H15" s="23">
        <f>G15*POWER((($F$4+$F$6)/2-$F$8)/70,1.23)</f>
        <v>460.24598063065525</v>
      </c>
      <c r="I15" s="21"/>
    </row>
    <row r="16" spans="2:13" x14ac:dyDescent="0.3">
      <c r="B16" s="19" t="s">
        <v>168</v>
      </c>
      <c r="C16" s="28"/>
      <c r="D16" s="29"/>
      <c r="E16" s="22">
        <v>5</v>
      </c>
      <c r="F16" s="25">
        <v>226</v>
      </c>
      <c r="G16" s="20">
        <v>702.74754859349275</v>
      </c>
      <c r="H16" s="23">
        <f t="shared" ref="H16:H32" si="0">G16*POWER((($F$4+$F$6)/2-$F$8)/70,1.23)</f>
        <v>581.37290574191593</v>
      </c>
      <c r="I16" s="21"/>
    </row>
    <row r="17" spans="2:9" x14ac:dyDescent="0.3">
      <c r="B17" s="19" t="s">
        <v>169</v>
      </c>
      <c r="C17" s="28"/>
      <c r="D17" s="29"/>
      <c r="E17" s="22">
        <v>6</v>
      </c>
      <c r="F17" s="25">
        <v>271</v>
      </c>
      <c r="G17" s="20">
        <v>850.55441639282321</v>
      </c>
      <c r="H17" s="23">
        <f t="shared" si="0"/>
        <v>703.65139450092124</v>
      </c>
      <c r="I17" s="21"/>
    </row>
    <row r="18" spans="2:9" x14ac:dyDescent="0.3">
      <c r="B18" s="19" t="s">
        <v>170</v>
      </c>
      <c r="C18" s="28"/>
      <c r="D18" s="29"/>
      <c r="E18" s="22">
        <v>7</v>
      </c>
      <c r="F18" s="25">
        <v>316</v>
      </c>
      <c r="G18" s="16">
        <v>999.5289851979071</v>
      </c>
      <c r="H18" s="23">
        <f t="shared" si="0"/>
        <v>826.89590545112651</v>
      </c>
    </row>
    <row r="19" spans="2:9" x14ac:dyDescent="0.3">
      <c r="B19" s="19" t="s">
        <v>171</v>
      </c>
      <c r="C19" s="28"/>
      <c r="D19" s="29"/>
      <c r="E19" s="22">
        <v>8</v>
      </c>
      <c r="F19" s="25">
        <v>361</v>
      </c>
      <c r="G19" s="16">
        <v>1149.5105491160805</v>
      </c>
      <c r="H19" s="23">
        <f t="shared" si="0"/>
        <v>950.97348892664536</v>
      </c>
    </row>
    <row r="20" spans="2:9" x14ac:dyDescent="0.3">
      <c r="B20" s="19" t="s">
        <v>172</v>
      </c>
      <c r="C20" s="28"/>
      <c r="D20" s="29"/>
      <c r="E20" s="22">
        <v>9</v>
      </c>
      <c r="F20" s="25">
        <v>406</v>
      </c>
      <c r="G20" s="16">
        <v>1300.3781160101323</v>
      </c>
      <c r="H20" s="23">
        <f t="shared" si="0"/>
        <v>1075.7840498783767</v>
      </c>
    </row>
    <row r="21" spans="2:9" x14ac:dyDescent="0.3">
      <c r="B21" s="19" t="s">
        <v>173</v>
      </c>
      <c r="C21" s="28"/>
      <c r="D21" s="29"/>
      <c r="E21" s="22">
        <v>10</v>
      </c>
      <c r="F21" s="25">
        <v>451</v>
      </c>
      <c r="G21" s="16">
        <v>1452.0372067233832</v>
      </c>
      <c r="H21" s="23">
        <f t="shared" si="0"/>
        <v>1201.249427063409</v>
      </c>
    </row>
    <row r="22" spans="2:9" ht="15.6" x14ac:dyDescent="0.3">
      <c r="B22" s="19" t="s">
        <v>174</v>
      </c>
      <c r="C22" s="28"/>
      <c r="D22" s="29"/>
      <c r="E22" s="22">
        <v>11</v>
      </c>
      <c r="F22" s="25">
        <v>496</v>
      </c>
      <c r="G22" s="16">
        <v>1604.4119430068242</v>
      </c>
      <c r="H22" s="23">
        <f t="shared" si="0"/>
        <v>1327.3068475013215</v>
      </c>
      <c r="I22" s="17"/>
    </row>
    <row r="23" spans="2:9" x14ac:dyDescent="0.3">
      <c r="B23" s="19" t="s">
        <v>175</v>
      </c>
      <c r="C23" s="28"/>
      <c r="D23" s="29"/>
      <c r="E23" s="22">
        <v>12</v>
      </c>
      <c r="F23" s="25">
        <v>541</v>
      </c>
      <c r="G23" s="16">
        <v>1757.4400101674128</v>
      </c>
      <c r="H23" s="23">
        <f t="shared" si="0"/>
        <v>1453.9047591458109</v>
      </c>
    </row>
    <row r="24" spans="2:9" x14ac:dyDescent="0.3">
      <c r="B24" s="19" t="s">
        <v>176</v>
      </c>
      <c r="C24" s="28"/>
      <c r="D24" s="29"/>
      <c r="E24" s="22">
        <v>13</v>
      </c>
      <c r="F24" s="25">
        <v>586</v>
      </c>
      <c r="G24" s="16">
        <v>1911.0692944579373</v>
      </c>
      <c r="H24" s="23">
        <f t="shared" si="0"/>
        <v>1581.0000490458517</v>
      </c>
    </row>
    <row r="25" spans="2:9" x14ac:dyDescent="0.3">
      <c r="B25" s="19" t="s">
        <v>177</v>
      </c>
      <c r="C25" s="28"/>
      <c r="D25" s="29"/>
      <c r="E25" s="22">
        <v>14</v>
      </c>
      <c r="F25" s="25">
        <v>631</v>
      </c>
      <c r="G25" s="16">
        <v>2065.2555510305556</v>
      </c>
      <c r="H25" s="23">
        <f t="shared" si="0"/>
        <v>1708.5561140773132</v>
      </c>
    </row>
    <row r="26" spans="2:9" x14ac:dyDescent="0.3">
      <c r="B26" s="19" t="s">
        <v>178</v>
      </c>
      <c r="C26" s="28"/>
      <c r="D26" s="29"/>
      <c r="E26" s="22">
        <v>15</v>
      </c>
      <c r="F26" s="25">
        <v>676</v>
      </c>
      <c r="G26" s="16">
        <v>2219.960734862043</v>
      </c>
      <c r="H26" s="23">
        <f t="shared" si="0"/>
        <v>1836.5414801415016</v>
      </c>
    </row>
    <row r="27" spans="2:9" x14ac:dyDescent="0.3">
      <c r="B27" s="19" t="s">
        <v>179</v>
      </c>
      <c r="C27" s="28"/>
      <c r="D27" s="29"/>
      <c r="E27" s="22">
        <v>16</v>
      </c>
      <c r="F27" s="25">
        <v>721</v>
      </c>
      <c r="G27" s="16">
        <v>2375.1517741730195</v>
      </c>
      <c r="H27" s="23">
        <f t="shared" si="0"/>
        <v>1964.9287874325878</v>
      </c>
    </row>
    <row r="28" spans="2:9" x14ac:dyDescent="0.3">
      <c r="B28" s="19" t="s">
        <v>180</v>
      </c>
      <c r="C28" s="28"/>
      <c r="D28" s="29"/>
      <c r="E28" s="22">
        <v>17</v>
      </c>
      <c r="F28" s="25">
        <v>766</v>
      </c>
      <c r="G28" s="16">
        <v>2530.7996484996006</v>
      </c>
      <c r="H28" s="23">
        <f t="shared" si="0"/>
        <v>2093.6940277395888</v>
      </c>
    </row>
    <row r="29" spans="2:9" x14ac:dyDescent="0.3">
      <c r="B29" s="19" t="s">
        <v>181</v>
      </c>
      <c r="C29" s="28"/>
      <c r="D29" s="29"/>
      <c r="E29" s="22">
        <v>18</v>
      </c>
      <c r="F29" s="25">
        <v>811</v>
      </c>
      <c r="G29" s="16">
        <v>2686.8786821593067</v>
      </c>
      <c r="H29" s="23">
        <f t="shared" si="0"/>
        <v>2222.81595994091</v>
      </c>
    </row>
    <row r="30" spans="2:9" x14ac:dyDescent="0.3">
      <c r="B30" s="19" t="s">
        <v>182</v>
      </c>
      <c r="C30" s="28"/>
      <c r="D30" s="29"/>
      <c r="E30" s="22">
        <v>19</v>
      </c>
      <c r="F30" s="25">
        <v>856</v>
      </c>
      <c r="G30" s="16">
        <v>2843.365993544483</v>
      </c>
      <c r="H30" s="23">
        <f t="shared" si="0"/>
        <v>2352.2756544127383</v>
      </c>
    </row>
    <row r="31" spans="2:9" x14ac:dyDescent="0.3">
      <c r="B31" s="19" t="s">
        <v>183</v>
      </c>
      <c r="C31" s="28"/>
      <c r="D31" s="29"/>
      <c r="E31" s="22">
        <v>20</v>
      </c>
      <c r="F31" s="25">
        <v>901</v>
      </c>
      <c r="G31" s="16">
        <v>3000.2410594372113</v>
      </c>
      <c r="H31" s="23">
        <f t="shared" si="0"/>
        <v>2482.0561325930566</v>
      </c>
    </row>
    <row r="32" spans="2:9" x14ac:dyDescent="0.3">
      <c r="B32" s="19" t="s">
        <v>184</v>
      </c>
      <c r="C32" s="28"/>
      <c r="D32" s="29"/>
      <c r="E32" s="22">
        <v>21</v>
      </c>
      <c r="F32" s="25">
        <v>946</v>
      </c>
      <c r="G32" s="16">
        <v>3157.4853657431927</v>
      </c>
      <c r="H32" s="23">
        <f t="shared" si="0"/>
        <v>2612.1420780388248</v>
      </c>
    </row>
  </sheetData>
  <mergeCells count="10">
    <mergeCell ref="C14:C32"/>
    <mergeCell ref="D14:D32"/>
    <mergeCell ref="B11:H11"/>
    <mergeCell ref="B12:B13"/>
    <mergeCell ref="C12:C13"/>
    <mergeCell ref="D12:D13"/>
    <mergeCell ref="E12:E13"/>
    <mergeCell ref="F12:F13"/>
    <mergeCell ref="G12:G13"/>
    <mergeCell ref="H12:H13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0"/>
  <sheetViews>
    <sheetView topLeftCell="A10" workbookViewId="0">
      <selection activeCell="E12" sqref="E12:E13"/>
    </sheetView>
  </sheetViews>
  <sheetFormatPr defaultColWidth="9.109375" defaultRowHeight="14.4" x14ac:dyDescent="0.3"/>
  <cols>
    <col min="1" max="1" width="5.109375" style="27" customWidth="1"/>
    <col min="2" max="2" width="23.33203125" style="27" customWidth="1"/>
    <col min="3" max="3" width="12.33203125" style="27" customWidth="1"/>
    <col min="4" max="4" width="9.88671875" style="27" customWidth="1"/>
    <col min="5" max="5" width="9.109375" style="27"/>
    <col min="6" max="6" width="8.109375" style="27" customWidth="1"/>
    <col min="7" max="7" width="21" style="27" customWidth="1"/>
    <col min="8" max="8" width="17.88671875" style="27" customWidth="1"/>
    <col min="9" max="9" width="10.44140625" style="27" customWidth="1"/>
    <col min="10" max="10" width="23.109375" style="27" customWidth="1"/>
    <col min="11" max="11" width="12.44140625" style="27" customWidth="1"/>
    <col min="12" max="12" width="9.88671875" style="27" customWidth="1"/>
    <col min="13" max="13" width="9.109375" style="27"/>
    <col min="14" max="14" width="8.109375" style="27" customWidth="1"/>
    <col min="15" max="15" width="22.5546875" style="27" customWidth="1"/>
    <col min="16" max="16" width="18.5546875" style="27" customWidth="1"/>
    <col min="17" max="16384" width="9.109375" style="27"/>
  </cols>
  <sheetData>
    <row r="2" spans="2:13" ht="15.6" x14ac:dyDescent="0.3">
      <c r="B2" s="1"/>
      <c r="C2" s="2" t="s">
        <v>0</v>
      </c>
      <c r="D2" s="2"/>
      <c r="E2" s="3"/>
      <c r="F2" s="3"/>
      <c r="G2" s="4"/>
    </row>
    <row r="3" spans="2:13" ht="16.2" thickBot="1" x14ac:dyDescent="0.35">
      <c r="B3" s="5"/>
      <c r="C3" s="6"/>
      <c r="D3" s="6"/>
      <c r="E3" s="6"/>
      <c r="F3" s="6"/>
      <c r="G3" s="7"/>
    </row>
    <row r="4" spans="2:13" ht="16.2" thickBot="1" x14ac:dyDescent="0.35">
      <c r="B4" s="5" t="s">
        <v>1</v>
      </c>
      <c r="C4" s="6"/>
      <c r="D4" s="6"/>
      <c r="E4" s="6"/>
      <c r="F4" s="8">
        <v>90</v>
      </c>
      <c r="G4" s="7"/>
      <c r="J4" s="9" t="s">
        <v>9</v>
      </c>
    </row>
    <row r="5" spans="2:13" ht="16.2" thickBot="1" x14ac:dyDescent="0.35">
      <c r="B5" s="5"/>
      <c r="C5" s="6"/>
      <c r="D5" s="6"/>
      <c r="E5" s="6"/>
      <c r="F5" s="10"/>
      <c r="G5" s="7"/>
    </row>
    <row r="6" spans="2:13" ht="16.2" thickBot="1" x14ac:dyDescent="0.35">
      <c r="B6" s="5" t="s">
        <v>2</v>
      </c>
      <c r="C6" s="6"/>
      <c r="D6" s="6"/>
      <c r="E6" s="6"/>
      <c r="F6" s="8">
        <v>70</v>
      </c>
      <c r="G6" s="7"/>
      <c r="J6" s="27" t="s">
        <v>3</v>
      </c>
      <c r="M6" s="11">
        <f>(F4+F6)/2-F8</f>
        <v>60</v>
      </c>
    </row>
    <row r="7" spans="2:13" ht="16.2" thickBot="1" x14ac:dyDescent="0.35">
      <c r="B7" s="5"/>
      <c r="C7" s="6"/>
      <c r="D7" s="6"/>
      <c r="E7" s="6"/>
      <c r="F7" s="10"/>
      <c r="G7" s="7"/>
    </row>
    <row r="8" spans="2:13" ht="16.2" thickBot="1" x14ac:dyDescent="0.35">
      <c r="B8" s="5" t="s">
        <v>4</v>
      </c>
      <c r="C8" s="6"/>
      <c r="D8" s="6"/>
      <c r="E8" s="6"/>
      <c r="F8" s="8">
        <v>20</v>
      </c>
      <c r="G8" s="7"/>
    </row>
    <row r="9" spans="2:13" ht="15.6" x14ac:dyDescent="0.3">
      <c r="B9" s="12"/>
      <c r="C9" s="13"/>
      <c r="D9" s="13"/>
      <c r="E9" s="13"/>
      <c r="F9" s="14"/>
      <c r="G9" s="15"/>
    </row>
    <row r="11" spans="2:13" ht="17.399999999999999" x14ac:dyDescent="0.3">
      <c r="B11" s="30" t="s">
        <v>185</v>
      </c>
      <c r="C11" s="31"/>
      <c r="D11" s="31"/>
      <c r="E11" s="31"/>
      <c r="F11" s="31"/>
      <c r="G11" s="31"/>
      <c r="H11" s="31"/>
    </row>
    <row r="12" spans="2:13" ht="15" customHeight="1" x14ac:dyDescent="0.3">
      <c r="B12" s="32" t="s">
        <v>5</v>
      </c>
      <c r="C12" s="34" t="s">
        <v>11</v>
      </c>
      <c r="D12" s="34" t="s">
        <v>6</v>
      </c>
      <c r="E12" s="34" t="s">
        <v>232</v>
      </c>
      <c r="F12" s="34" t="s">
        <v>12</v>
      </c>
      <c r="G12" s="36" t="s">
        <v>7</v>
      </c>
      <c r="H12" s="38" t="s">
        <v>8</v>
      </c>
    </row>
    <row r="13" spans="2:13" ht="33.75" customHeight="1" x14ac:dyDescent="0.3">
      <c r="B13" s="33"/>
      <c r="C13" s="35"/>
      <c r="D13" s="35"/>
      <c r="E13" s="35"/>
      <c r="F13" s="35"/>
      <c r="G13" s="37"/>
      <c r="H13" s="38"/>
    </row>
    <row r="14" spans="2:13" ht="15" customHeight="1" x14ac:dyDescent="0.3">
      <c r="B14" s="19" t="s">
        <v>186</v>
      </c>
      <c r="C14" s="28">
        <v>1500</v>
      </c>
      <c r="D14" s="29">
        <v>81</v>
      </c>
      <c r="E14" s="22">
        <v>3</v>
      </c>
      <c r="F14" s="25">
        <v>136</v>
      </c>
      <c r="G14" s="20">
        <v>493.96865318868498</v>
      </c>
      <c r="H14" s="23">
        <f>G14*POWER((($F$4+$F$6)/2-$F$8)/70,1.23)</f>
        <v>408.65313842004872</v>
      </c>
      <c r="I14" s="21"/>
    </row>
    <row r="15" spans="2:13" x14ac:dyDescent="0.3">
      <c r="B15" s="19" t="s">
        <v>187</v>
      </c>
      <c r="C15" s="28"/>
      <c r="D15" s="29"/>
      <c r="E15" s="22">
        <v>4</v>
      </c>
      <c r="F15" s="25">
        <v>181</v>
      </c>
      <c r="G15" s="20">
        <v>667.59065243723398</v>
      </c>
      <c r="H15" s="23">
        <f>G15*POWER((($F$4+$F$6)/2-$F$8)/70,1.23)</f>
        <v>552.28811289398789</v>
      </c>
      <c r="I15" s="21"/>
    </row>
    <row r="16" spans="2:13" x14ac:dyDescent="0.3">
      <c r="B16" s="19" t="s">
        <v>188</v>
      </c>
      <c r="C16" s="28"/>
      <c r="D16" s="29"/>
      <c r="E16" s="22">
        <v>5</v>
      </c>
      <c r="F16" s="25">
        <v>226</v>
      </c>
      <c r="G16" s="20">
        <v>843.28627253138268</v>
      </c>
      <c r="H16" s="23">
        <f t="shared" ref="H16:H30" si="0">G16*POWER((($F$4+$F$6)/2-$F$8)/70,1.23)</f>
        <v>697.63856396948358</v>
      </c>
      <c r="I16" s="21"/>
    </row>
    <row r="17" spans="2:9" x14ac:dyDescent="0.3">
      <c r="B17" s="19" t="s">
        <v>189</v>
      </c>
      <c r="C17" s="28"/>
      <c r="D17" s="29"/>
      <c r="E17" s="22">
        <v>6</v>
      </c>
      <c r="F17" s="25">
        <v>271</v>
      </c>
      <c r="G17" s="20">
        <v>1020.6522453483675</v>
      </c>
      <c r="H17" s="23">
        <f t="shared" si="0"/>
        <v>844.37087374805515</v>
      </c>
      <c r="I17" s="21"/>
    </row>
    <row r="18" spans="2:9" x14ac:dyDescent="0.3">
      <c r="B18" s="19" t="s">
        <v>190</v>
      </c>
      <c r="C18" s="28"/>
      <c r="D18" s="29"/>
      <c r="E18" s="22">
        <v>7</v>
      </c>
      <c r="F18" s="25">
        <v>316</v>
      </c>
      <c r="G18" s="16">
        <v>1199.4194414503625</v>
      </c>
      <c r="H18" s="23">
        <f t="shared" si="0"/>
        <v>992.2623953295423</v>
      </c>
    </row>
    <row r="19" spans="2:9" x14ac:dyDescent="0.3">
      <c r="B19" s="19" t="s">
        <v>191</v>
      </c>
      <c r="C19" s="28"/>
      <c r="D19" s="29"/>
      <c r="E19" s="22">
        <v>8</v>
      </c>
      <c r="F19" s="25">
        <v>361</v>
      </c>
      <c r="G19" s="16">
        <v>1379.3950162326873</v>
      </c>
      <c r="H19" s="23">
        <f t="shared" si="0"/>
        <v>1141.1535911553951</v>
      </c>
    </row>
    <row r="20" spans="2:9" x14ac:dyDescent="0.3">
      <c r="B20" s="19" t="s">
        <v>192</v>
      </c>
      <c r="C20" s="28"/>
      <c r="D20" s="29"/>
      <c r="E20" s="22">
        <v>9</v>
      </c>
      <c r="F20" s="25">
        <v>406</v>
      </c>
      <c r="G20" s="16">
        <v>1560.4337809876786</v>
      </c>
      <c r="H20" s="23">
        <f t="shared" si="0"/>
        <v>1290.9243487029526</v>
      </c>
    </row>
    <row r="21" spans="2:9" x14ac:dyDescent="0.3">
      <c r="B21" s="19" t="s">
        <v>193</v>
      </c>
      <c r="C21" s="28"/>
      <c r="D21" s="29"/>
      <c r="E21" s="22">
        <v>10</v>
      </c>
      <c r="F21" s="25">
        <v>451</v>
      </c>
      <c r="G21" s="16">
        <v>1742.4223621773881</v>
      </c>
      <c r="H21" s="23">
        <f t="shared" si="0"/>
        <v>1441.4808756803413</v>
      </c>
    </row>
    <row r="22" spans="2:9" ht="15.6" x14ac:dyDescent="0.3">
      <c r="B22" s="19" t="s">
        <v>194</v>
      </c>
      <c r="C22" s="28"/>
      <c r="D22" s="29"/>
      <c r="E22" s="22">
        <v>11</v>
      </c>
      <c r="F22" s="25">
        <v>496</v>
      </c>
      <c r="G22" s="16">
        <v>1925.2697070675856</v>
      </c>
      <c r="H22" s="23">
        <f t="shared" si="0"/>
        <v>1592.7478454744964</v>
      </c>
      <c r="I22" s="17"/>
    </row>
    <row r="23" spans="2:9" x14ac:dyDescent="0.3">
      <c r="B23" s="19" t="s">
        <v>195</v>
      </c>
      <c r="C23" s="28"/>
      <c r="D23" s="29"/>
      <c r="E23" s="22">
        <v>12</v>
      </c>
      <c r="F23" s="25">
        <v>541</v>
      </c>
      <c r="G23" s="16">
        <v>2108.9010389830278</v>
      </c>
      <c r="H23" s="23">
        <f t="shared" si="0"/>
        <v>1744.6633964210762</v>
      </c>
    </row>
    <row r="24" spans="2:9" x14ac:dyDescent="0.3">
      <c r="B24" s="19" t="s">
        <v>196</v>
      </c>
      <c r="C24" s="28"/>
      <c r="D24" s="29"/>
      <c r="E24" s="22">
        <v>13</v>
      </c>
      <c r="F24" s="25">
        <v>586</v>
      </c>
      <c r="G24" s="16">
        <v>2293.2538222269027</v>
      </c>
      <c r="H24" s="23">
        <f t="shared" si="0"/>
        <v>1897.1757936405486</v>
      </c>
    </row>
    <row r="25" spans="2:9" x14ac:dyDescent="0.3">
      <c r="B25" s="19" t="s">
        <v>197</v>
      </c>
      <c r="C25" s="28"/>
      <c r="D25" s="29"/>
      <c r="E25" s="22">
        <v>14</v>
      </c>
      <c r="F25" s="25">
        <v>631</v>
      </c>
      <c r="G25" s="16">
        <v>2478.2749636608701</v>
      </c>
      <c r="H25" s="23">
        <f t="shared" si="0"/>
        <v>2050.2411139457408</v>
      </c>
    </row>
    <row r="26" spans="2:9" x14ac:dyDescent="0.3">
      <c r="B26" s="19" t="s">
        <v>198</v>
      </c>
      <c r="C26" s="28"/>
      <c r="D26" s="29"/>
      <c r="E26" s="22">
        <v>15</v>
      </c>
      <c r="F26" s="25">
        <v>676</v>
      </c>
      <c r="G26" s="16">
        <v>2663.9188098409768</v>
      </c>
      <c r="H26" s="23">
        <f t="shared" si="0"/>
        <v>2203.8215889012863</v>
      </c>
    </row>
    <row r="27" spans="2:9" x14ac:dyDescent="0.3">
      <c r="B27" s="19" t="s">
        <v>199</v>
      </c>
      <c r="C27" s="28"/>
      <c r="D27" s="29"/>
      <c r="E27" s="22">
        <v>16</v>
      </c>
      <c r="F27" s="25">
        <v>721</v>
      </c>
      <c r="G27" s="16">
        <v>2850.1456751395522</v>
      </c>
      <c r="H27" s="23">
        <f t="shared" si="0"/>
        <v>2357.8843871601084</v>
      </c>
    </row>
    <row r="28" spans="2:9" x14ac:dyDescent="0.3">
      <c r="B28" s="19" t="s">
        <v>200</v>
      </c>
      <c r="C28" s="28"/>
      <c r="D28" s="29"/>
      <c r="E28" s="22">
        <v>17</v>
      </c>
      <c r="F28" s="25">
        <v>766</v>
      </c>
      <c r="G28" s="16">
        <v>3036.920735445342</v>
      </c>
      <c r="H28" s="23">
        <f t="shared" si="0"/>
        <v>2512.4006992375066</v>
      </c>
    </row>
    <row r="29" spans="2:9" x14ac:dyDescent="0.3">
      <c r="B29" s="19" t="s">
        <v>201</v>
      </c>
      <c r="C29" s="28"/>
      <c r="D29" s="29"/>
      <c r="E29" s="22">
        <v>18</v>
      </c>
      <c r="F29" s="25">
        <v>811</v>
      </c>
      <c r="G29" s="16">
        <v>3224.2131803334414</v>
      </c>
      <c r="H29" s="23">
        <f t="shared" si="0"/>
        <v>2667.345036113576</v>
      </c>
    </row>
    <row r="30" spans="2:9" x14ac:dyDescent="0.3">
      <c r="B30" s="19" t="s">
        <v>202</v>
      </c>
      <c r="C30" s="28"/>
      <c r="D30" s="29"/>
      <c r="E30" s="22">
        <v>19</v>
      </c>
      <c r="F30" s="25">
        <v>856</v>
      </c>
      <c r="G30" s="16">
        <v>3411.995552225852</v>
      </c>
      <c r="H30" s="23">
        <f t="shared" si="0"/>
        <v>2822.694682530273</v>
      </c>
    </row>
  </sheetData>
  <mergeCells count="10">
    <mergeCell ref="C14:C30"/>
    <mergeCell ref="D14:D30"/>
    <mergeCell ref="B11:H11"/>
    <mergeCell ref="B12:B13"/>
    <mergeCell ref="C12:C13"/>
    <mergeCell ref="D12:D13"/>
    <mergeCell ref="E12:E13"/>
    <mergeCell ref="F12:F13"/>
    <mergeCell ref="G12:G13"/>
    <mergeCell ref="H12:H13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8"/>
  <sheetViews>
    <sheetView topLeftCell="A7" workbookViewId="0">
      <selection activeCell="E12" sqref="E12:E13"/>
    </sheetView>
  </sheetViews>
  <sheetFormatPr defaultColWidth="9.109375" defaultRowHeight="14.4" x14ac:dyDescent="0.3"/>
  <cols>
    <col min="1" max="1" width="5.109375" style="27" customWidth="1"/>
    <col min="2" max="2" width="23.33203125" style="27" customWidth="1"/>
    <col min="3" max="3" width="12.33203125" style="27" customWidth="1"/>
    <col min="4" max="4" width="9.88671875" style="27" customWidth="1"/>
    <col min="5" max="5" width="9.109375" style="27"/>
    <col min="6" max="6" width="8.109375" style="27" customWidth="1"/>
    <col min="7" max="7" width="21" style="27" customWidth="1"/>
    <col min="8" max="8" width="17.88671875" style="27" customWidth="1"/>
    <col min="9" max="9" width="10.44140625" style="27" customWidth="1"/>
    <col min="10" max="10" width="23.109375" style="27" customWidth="1"/>
    <col min="11" max="11" width="12.44140625" style="27" customWidth="1"/>
    <col min="12" max="12" width="9.88671875" style="27" customWidth="1"/>
    <col min="13" max="13" width="9.109375" style="27"/>
    <col min="14" max="14" width="8.109375" style="27" customWidth="1"/>
    <col min="15" max="15" width="22.5546875" style="27" customWidth="1"/>
    <col min="16" max="16" width="18.5546875" style="27" customWidth="1"/>
    <col min="17" max="16384" width="9.109375" style="27"/>
  </cols>
  <sheetData>
    <row r="2" spans="2:13" ht="15.6" x14ac:dyDescent="0.3">
      <c r="B2" s="1"/>
      <c r="C2" s="2" t="s">
        <v>0</v>
      </c>
      <c r="D2" s="2"/>
      <c r="E2" s="3"/>
      <c r="F2" s="3"/>
      <c r="G2" s="4"/>
    </row>
    <row r="3" spans="2:13" ht="16.2" thickBot="1" x14ac:dyDescent="0.35">
      <c r="B3" s="5"/>
      <c r="C3" s="6"/>
      <c r="D3" s="6"/>
      <c r="E3" s="6"/>
      <c r="F3" s="6"/>
      <c r="G3" s="7"/>
    </row>
    <row r="4" spans="2:13" ht="16.2" thickBot="1" x14ac:dyDescent="0.35">
      <c r="B4" s="5" t="s">
        <v>1</v>
      </c>
      <c r="C4" s="6"/>
      <c r="D4" s="6"/>
      <c r="E4" s="6"/>
      <c r="F4" s="8">
        <v>90</v>
      </c>
      <c r="G4" s="7"/>
      <c r="J4" s="9" t="s">
        <v>9</v>
      </c>
    </row>
    <row r="5" spans="2:13" ht="16.2" thickBot="1" x14ac:dyDescent="0.35">
      <c r="B5" s="5"/>
      <c r="C5" s="6"/>
      <c r="D5" s="6"/>
      <c r="E5" s="6"/>
      <c r="F5" s="10"/>
      <c r="G5" s="7"/>
    </row>
    <row r="6" spans="2:13" ht="16.2" thickBot="1" x14ac:dyDescent="0.35">
      <c r="B6" s="5" t="s">
        <v>2</v>
      </c>
      <c r="C6" s="6"/>
      <c r="D6" s="6"/>
      <c r="E6" s="6"/>
      <c r="F6" s="8">
        <v>70</v>
      </c>
      <c r="G6" s="7"/>
      <c r="J6" s="27" t="s">
        <v>3</v>
      </c>
      <c r="M6" s="11">
        <f>(F4+F6)/2-F8</f>
        <v>60</v>
      </c>
    </row>
    <row r="7" spans="2:13" ht="16.2" thickBot="1" x14ac:dyDescent="0.35">
      <c r="B7" s="5"/>
      <c r="C7" s="6"/>
      <c r="D7" s="6"/>
      <c r="E7" s="6"/>
      <c r="F7" s="10"/>
      <c r="G7" s="7"/>
    </row>
    <row r="8" spans="2:13" ht="16.2" thickBot="1" x14ac:dyDescent="0.35">
      <c r="B8" s="5" t="s">
        <v>4</v>
      </c>
      <c r="C8" s="6"/>
      <c r="D8" s="6"/>
      <c r="E8" s="6"/>
      <c r="F8" s="8">
        <v>20</v>
      </c>
      <c r="G8" s="7"/>
    </row>
    <row r="9" spans="2:13" ht="15.6" x14ac:dyDescent="0.3">
      <c r="B9" s="12"/>
      <c r="C9" s="13"/>
      <c r="D9" s="13"/>
      <c r="E9" s="13"/>
      <c r="F9" s="14"/>
      <c r="G9" s="15"/>
    </row>
    <row r="11" spans="2:13" ht="17.399999999999999" x14ac:dyDescent="0.3">
      <c r="B11" s="30" t="s">
        <v>203</v>
      </c>
      <c r="C11" s="31"/>
      <c r="D11" s="31"/>
      <c r="E11" s="31"/>
      <c r="F11" s="31"/>
      <c r="G11" s="31"/>
      <c r="H11" s="31"/>
    </row>
    <row r="12" spans="2:13" ht="15" customHeight="1" x14ac:dyDescent="0.3">
      <c r="B12" s="32" t="s">
        <v>5</v>
      </c>
      <c r="C12" s="34" t="s">
        <v>11</v>
      </c>
      <c r="D12" s="34" t="s">
        <v>6</v>
      </c>
      <c r="E12" s="34" t="s">
        <v>232</v>
      </c>
      <c r="F12" s="34" t="s">
        <v>12</v>
      </c>
      <c r="G12" s="36" t="s">
        <v>7</v>
      </c>
      <c r="H12" s="38" t="s">
        <v>8</v>
      </c>
    </row>
    <row r="13" spans="2:13" ht="33.75" customHeight="1" x14ac:dyDescent="0.3">
      <c r="B13" s="33"/>
      <c r="C13" s="35"/>
      <c r="D13" s="35"/>
      <c r="E13" s="35"/>
      <c r="F13" s="35"/>
      <c r="G13" s="37"/>
      <c r="H13" s="38"/>
    </row>
    <row r="14" spans="2:13" ht="15" customHeight="1" x14ac:dyDescent="0.3">
      <c r="B14" s="19" t="s">
        <v>204</v>
      </c>
      <c r="C14" s="28">
        <v>1750</v>
      </c>
      <c r="D14" s="29">
        <v>81</v>
      </c>
      <c r="E14" s="22">
        <v>3</v>
      </c>
      <c r="F14" s="25">
        <v>136</v>
      </c>
      <c r="G14" s="20">
        <v>576.32308683087342</v>
      </c>
      <c r="H14" s="23">
        <f>G14*POWER((($F$4+$F$6)/2-$F$8)/70,1.23)</f>
        <v>476.7837729318519</v>
      </c>
      <c r="I14" s="21"/>
    </row>
    <row r="15" spans="2:13" x14ac:dyDescent="0.3">
      <c r="B15" s="19" t="s">
        <v>205</v>
      </c>
      <c r="C15" s="28"/>
      <c r="D15" s="29"/>
      <c r="E15" s="22">
        <v>4</v>
      </c>
      <c r="F15" s="25">
        <v>181</v>
      </c>
      <c r="G15" s="20">
        <v>778.89133868804095</v>
      </c>
      <c r="H15" s="23">
        <f>G15*POWER((($F$4+$F$6)/2-$F$8)/70,1.23)</f>
        <v>644.36556447131261</v>
      </c>
      <c r="I15" s="21"/>
    </row>
    <row r="16" spans="2:13" x14ac:dyDescent="0.3">
      <c r="B16" s="19" t="s">
        <v>206</v>
      </c>
      <c r="C16" s="28"/>
      <c r="D16" s="29"/>
      <c r="E16" s="22">
        <v>5</v>
      </c>
      <c r="F16" s="25">
        <v>226</v>
      </c>
      <c r="G16" s="20">
        <v>983.87892537331606</v>
      </c>
      <c r="H16" s="23">
        <f t="shared" ref="H16:H27" si="0">G16*POWER((($F$4+$F$6)/2-$F$8)/70,1.23)</f>
        <v>813.94883680112912</v>
      </c>
      <c r="I16" s="21"/>
    </row>
    <row r="17" spans="2:9" x14ac:dyDescent="0.3">
      <c r="B17" s="19" t="s">
        <v>207</v>
      </c>
      <c r="C17" s="28"/>
      <c r="D17" s="29"/>
      <c r="E17" s="22">
        <v>6</v>
      </c>
      <c r="F17" s="25">
        <v>271</v>
      </c>
      <c r="G17" s="20">
        <v>1190.8153459190137</v>
      </c>
      <c r="H17" s="23">
        <f t="shared" si="0"/>
        <v>985.14435126044111</v>
      </c>
      <c r="I17" s="21"/>
    </row>
    <row r="18" spans="2:9" x14ac:dyDescent="0.3">
      <c r="B18" s="19" t="s">
        <v>208</v>
      </c>
      <c r="C18" s="28"/>
      <c r="D18" s="29"/>
      <c r="E18" s="22">
        <v>7</v>
      </c>
      <c r="F18" s="25">
        <v>316</v>
      </c>
      <c r="G18" s="16">
        <v>1399.3866016384479</v>
      </c>
      <c r="H18" s="23">
        <f t="shared" si="0"/>
        <v>1157.6923412670055</v>
      </c>
    </row>
    <row r="19" spans="2:9" x14ac:dyDescent="0.3">
      <c r="B19" s="19" t="s">
        <v>209</v>
      </c>
      <c r="C19" s="28"/>
      <c r="D19" s="29"/>
      <c r="E19" s="22">
        <v>8</v>
      </c>
      <c r="F19" s="25">
        <v>361</v>
      </c>
      <c r="G19" s="16">
        <v>1609.3676968823397</v>
      </c>
      <c r="H19" s="23">
        <f t="shared" si="0"/>
        <v>1331.4066711670414</v>
      </c>
    </row>
    <row r="20" spans="2:9" x14ac:dyDescent="0.3">
      <c r="B20" s="19" t="s">
        <v>210</v>
      </c>
      <c r="C20" s="28"/>
      <c r="D20" s="29"/>
      <c r="E20" s="22">
        <v>9</v>
      </c>
      <c r="F20" s="25">
        <v>406</v>
      </c>
      <c r="G20" s="16">
        <v>1820.5892370876259</v>
      </c>
      <c r="H20" s="23">
        <f t="shared" si="0"/>
        <v>1506.1472032830252</v>
      </c>
    </row>
    <row r="21" spans="2:9" x14ac:dyDescent="0.3">
      <c r="B21" s="19" t="s">
        <v>211</v>
      </c>
      <c r="C21" s="28"/>
      <c r="D21" s="29"/>
      <c r="E21" s="22">
        <v>10</v>
      </c>
      <c r="F21" s="25">
        <v>451</v>
      </c>
      <c r="G21" s="16">
        <v>2032.9189470847518</v>
      </c>
      <c r="H21" s="23">
        <f t="shared" si="0"/>
        <v>1681.8045082760211</v>
      </c>
    </row>
    <row r="22" spans="2:9" ht="15.6" x14ac:dyDescent="0.3">
      <c r="B22" s="19" t="s">
        <v>212</v>
      </c>
      <c r="C22" s="28"/>
      <c r="D22" s="29"/>
      <c r="E22" s="22">
        <v>11</v>
      </c>
      <c r="F22" s="25">
        <v>496</v>
      </c>
      <c r="G22" s="16">
        <v>2246.2505938313634</v>
      </c>
      <c r="H22" s="23">
        <f t="shared" si="0"/>
        <v>1858.2907010831177</v>
      </c>
      <c r="I22" s="17"/>
    </row>
    <row r="23" spans="2:9" x14ac:dyDescent="0.3">
      <c r="B23" s="19" t="s">
        <v>213</v>
      </c>
      <c r="C23" s="28"/>
      <c r="D23" s="29"/>
      <c r="E23" s="22">
        <v>12</v>
      </c>
      <c r="F23" s="25">
        <v>541</v>
      </c>
      <c r="G23" s="16">
        <v>2460.496933887981</v>
      </c>
      <c r="H23" s="23">
        <f t="shared" si="0"/>
        <v>2035.5336064658256</v>
      </c>
    </row>
    <row r="24" spans="2:9" x14ac:dyDescent="0.3">
      <c r="B24" s="19" t="s">
        <v>214</v>
      </c>
      <c r="C24" s="28"/>
      <c r="D24" s="29"/>
      <c r="E24" s="22">
        <v>13</v>
      </c>
      <c r="F24" s="25">
        <v>586</v>
      </c>
      <c r="G24" s="16">
        <v>2675.5850056089794</v>
      </c>
      <c r="H24" s="23">
        <f t="shared" si="0"/>
        <v>2213.4728643076141</v>
      </c>
    </row>
    <row r="25" spans="2:9" x14ac:dyDescent="0.3">
      <c r="B25" s="19" t="s">
        <v>215</v>
      </c>
      <c r="C25" s="28"/>
      <c r="D25" s="29"/>
      <c r="E25" s="22">
        <v>14</v>
      </c>
      <c r="F25" s="25">
        <v>631</v>
      </c>
      <c r="G25" s="16">
        <v>2891.4528641701677</v>
      </c>
      <c r="H25" s="23">
        <f t="shared" si="0"/>
        <v>2392.057228549344</v>
      </c>
    </row>
    <row r="26" spans="2:9" x14ac:dyDescent="0.3">
      <c r="B26" s="19" t="s">
        <v>216</v>
      </c>
      <c r="C26" s="28"/>
      <c r="D26" s="29"/>
      <c r="E26" s="22">
        <v>15</v>
      </c>
      <c r="F26" s="25">
        <v>676</v>
      </c>
      <c r="G26" s="16">
        <v>3108.0472447872853</v>
      </c>
      <c r="H26" s="23">
        <f t="shared" si="0"/>
        <v>2571.2426340036495</v>
      </c>
    </row>
    <row r="27" spans="2:9" x14ac:dyDescent="0.3">
      <c r="B27" s="19" t="s">
        <v>217</v>
      </c>
      <c r="C27" s="28"/>
      <c r="D27" s="29"/>
      <c r="E27" s="22">
        <v>16</v>
      </c>
      <c r="F27" s="25">
        <v>721</v>
      </c>
      <c r="G27" s="16">
        <v>3325.3218454464404</v>
      </c>
      <c r="H27" s="23">
        <f t="shared" si="0"/>
        <v>2750.9907756826128</v>
      </c>
    </row>
    <row r="28" spans="2:9" x14ac:dyDescent="0.3">
      <c r="B28" s="19" t="s">
        <v>218</v>
      </c>
      <c r="C28" s="28"/>
      <c r="D28" s="29"/>
      <c r="E28" s="22">
        <v>17</v>
      </c>
      <c r="F28" s="26">
        <v>766</v>
      </c>
      <c r="G28" s="16">
        <v>3542.5964461056001</v>
      </c>
      <c r="H28" s="23">
        <f t="shared" ref="H28" si="1">G28*POWER((($F$4+$F$6)/2-$F$8)/70,1.23)</f>
        <v>2930.7389173615802</v>
      </c>
    </row>
  </sheetData>
  <mergeCells count="10">
    <mergeCell ref="C14:C28"/>
    <mergeCell ref="D14:D28"/>
    <mergeCell ref="B11:H11"/>
    <mergeCell ref="B12:B13"/>
    <mergeCell ref="C12:C13"/>
    <mergeCell ref="D12:D13"/>
    <mergeCell ref="E12:E13"/>
    <mergeCell ref="F12:F13"/>
    <mergeCell ref="G12:G13"/>
    <mergeCell ref="H12:H13"/>
  </mergeCell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5"/>
  <sheetViews>
    <sheetView topLeftCell="A4" workbookViewId="0">
      <selection activeCell="E12" sqref="E12:E13"/>
    </sheetView>
  </sheetViews>
  <sheetFormatPr defaultRowHeight="14.4" x14ac:dyDescent="0.3"/>
  <cols>
    <col min="1" max="1" width="5.109375" customWidth="1"/>
    <col min="2" max="2" width="23.33203125" customWidth="1"/>
    <col min="3" max="3" width="12.33203125" customWidth="1"/>
    <col min="4" max="4" width="9.88671875" customWidth="1"/>
    <col min="6" max="6" width="8.109375" customWidth="1"/>
    <col min="7" max="7" width="21" customWidth="1"/>
    <col min="8" max="8" width="17.88671875" customWidth="1"/>
    <col min="9" max="9" width="10.44140625" customWidth="1"/>
    <col min="10" max="10" width="23.1093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3" ht="15.6" x14ac:dyDescent="0.3">
      <c r="B2" s="1"/>
      <c r="C2" s="2" t="s">
        <v>0</v>
      </c>
      <c r="D2" s="2"/>
      <c r="E2" s="3"/>
      <c r="F2" s="3"/>
      <c r="G2" s="4"/>
    </row>
    <row r="3" spans="2:13" ht="16.2" thickBot="1" x14ac:dyDescent="0.35">
      <c r="B3" s="5"/>
      <c r="C3" s="6"/>
      <c r="D3" s="6"/>
      <c r="E3" s="6"/>
      <c r="F3" s="6"/>
      <c r="G3" s="7"/>
    </row>
    <row r="4" spans="2:13" ht="16.2" thickBot="1" x14ac:dyDescent="0.35">
      <c r="B4" s="5" t="s">
        <v>1</v>
      </c>
      <c r="C4" s="6"/>
      <c r="D4" s="6"/>
      <c r="E4" s="6"/>
      <c r="F4" s="8">
        <v>90</v>
      </c>
      <c r="G4" s="7"/>
      <c r="J4" s="9" t="s">
        <v>9</v>
      </c>
    </row>
    <row r="5" spans="2:13" ht="16.2" thickBot="1" x14ac:dyDescent="0.35">
      <c r="B5" s="5"/>
      <c r="C5" s="6"/>
      <c r="D5" s="6"/>
      <c r="E5" s="6"/>
      <c r="F5" s="10"/>
      <c r="G5" s="7"/>
    </row>
    <row r="6" spans="2:13" ht="16.2" thickBot="1" x14ac:dyDescent="0.35">
      <c r="B6" s="5" t="s">
        <v>2</v>
      </c>
      <c r="C6" s="6"/>
      <c r="D6" s="6"/>
      <c r="E6" s="6"/>
      <c r="F6" s="8">
        <v>70</v>
      </c>
      <c r="G6" s="7"/>
      <c r="J6" t="s">
        <v>3</v>
      </c>
      <c r="M6" s="11">
        <f>(F4+F6)/2-F8</f>
        <v>60</v>
      </c>
    </row>
    <row r="7" spans="2:13" ht="16.2" thickBot="1" x14ac:dyDescent="0.35">
      <c r="B7" s="5"/>
      <c r="C7" s="6"/>
      <c r="D7" s="6"/>
      <c r="E7" s="6"/>
      <c r="F7" s="10"/>
      <c r="G7" s="7"/>
    </row>
    <row r="8" spans="2:13" ht="16.2" thickBot="1" x14ac:dyDescent="0.35">
      <c r="B8" s="5" t="s">
        <v>4</v>
      </c>
      <c r="C8" s="6"/>
      <c r="D8" s="6"/>
      <c r="E8" s="6"/>
      <c r="F8" s="8">
        <v>20</v>
      </c>
      <c r="G8" s="7"/>
    </row>
    <row r="9" spans="2:13" ht="15.6" x14ac:dyDescent="0.3">
      <c r="B9" s="12"/>
      <c r="C9" s="13"/>
      <c r="D9" s="13"/>
      <c r="E9" s="13"/>
      <c r="F9" s="14"/>
      <c r="G9" s="15"/>
    </row>
    <row r="11" spans="2:13" ht="17.399999999999999" x14ac:dyDescent="0.3">
      <c r="B11" s="30" t="s">
        <v>219</v>
      </c>
      <c r="C11" s="31"/>
      <c r="D11" s="31"/>
      <c r="E11" s="31"/>
      <c r="F11" s="31"/>
      <c r="G11" s="31"/>
      <c r="H11" s="31"/>
    </row>
    <row r="12" spans="2:13" ht="15" customHeight="1" x14ac:dyDescent="0.3">
      <c r="B12" s="32" t="s">
        <v>5</v>
      </c>
      <c r="C12" s="34" t="s">
        <v>11</v>
      </c>
      <c r="D12" s="34" t="s">
        <v>6</v>
      </c>
      <c r="E12" s="34" t="s">
        <v>232</v>
      </c>
      <c r="F12" s="34" t="s">
        <v>12</v>
      </c>
      <c r="G12" s="36" t="s">
        <v>7</v>
      </c>
      <c r="H12" s="38" t="s">
        <v>8</v>
      </c>
    </row>
    <row r="13" spans="2:13" ht="33.75" customHeight="1" x14ac:dyDescent="0.3">
      <c r="B13" s="33"/>
      <c r="C13" s="35"/>
      <c r="D13" s="35"/>
      <c r="E13" s="35"/>
      <c r="F13" s="35"/>
      <c r="G13" s="37"/>
      <c r="H13" s="38"/>
    </row>
    <row r="14" spans="2:13" ht="15" customHeight="1" x14ac:dyDescent="0.3">
      <c r="B14" s="19" t="s">
        <v>220</v>
      </c>
      <c r="C14" s="28">
        <v>2000</v>
      </c>
      <c r="D14" s="29">
        <v>81</v>
      </c>
      <c r="E14" s="22">
        <v>3</v>
      </c>
      <c r="F14" s="25">
        <v>136</v>
      </c>
      <c r="G14" s="20">
        <v>658.64593074017273</v>
      </c>
      <c r="H14" s="23">
        <f>G14*POWER((($F$4+$F$6)/2-$F$8)/70,1.23)</f>
        <v>544.88827371350101</v>
      </c>
      <c r="I14" s="21"/>
    </row>
    <row r="15" spans="2:13" x14ac:dyDescent="0.3">
      <c r="B15" s="19" t="s">
        <v>221</v>
      </c>
      <c r="C15" s="28"/>
      <c r="D15" s="29"/>
      <c r="E15" s="22">
        <v>4</v>
      </c>
      <c r="F15" s="25">
        <v>181</v>
      </c>
      <c r="G15" s="20">
        <v>890.14933192532635</v>
      </c>
      <c r="H15" s="23">
        <f>G15*POWER((($F$4+$F$6)/2-$F$8)/70,1.23)</f>
        <v>736.40769673464524</v>
      </c>
      <c r="I15" s="21"/>
    </row>
    <row r="16" spans="2:13" x14ac:dyDescent="0.3">
      <c r="B16" s="19" t="s">
        <v>222</v>
      </c>
      <c r="C16" s="28"/>
      <c r="D16" s="29"/>
      <c r="E16" s="22">
        <v>5</v>
      </c>
      <c r="F16" s="25">
        <v>226</v>
      </c>
      <c r="G16" s="20">
        <v>1124.4176493112059</v>
      </c>
      <c r="H16" s="23">
        <f t="shared" ref="H16:H24" si="0">G16*POWER((($F$4+$F$6)/2-$F$8)/70,1.23)</f>
        <v>930.21449502869677</v>
      </c>
      <c r="I16" s="21"/>
    </row>
    <row r="17" spans="2:9" x14ac:dyDescent="0.3">
      <c r="B17" s="19" t="s">
        <v>223</v>
      </c>
      <c r="C17" s="28"/>
      <c r="D17" s="29"/>
      <c r="E17" s="22">
        <v>6</v>
      </c>
      <c r="F17" s="25">
        <v>271</v>
      </c>
      <c r="G17" s="20">
        <v>1360.9131748745579</v>
      </c>
      <c r="H17" s="23">
        <f t="shared" si="0"/>
        <v>1125.8638305075749</v>
      </c>
      <c r="I17" s="21"/>
    </row>
    <row r="18" spans="2:9" x14ac:dyDescent="0.3">
      <c r="B18" s="19" t="s">
        <v>224</v>
      </c>
      <c r="C18" s="28"/>
      <c r="D18" s="29"/>
      <c r="E18" s="22">
        <v>7</v>
      </c>
      <c r="F18" s="25">
        <v>316</v>
      </c>
      <c r="G18" s="16">
        <v>1599.2770578909033</v>
      </c>
      <c r="H18" s="23">
        <f t="shared" si="0"/>
        <v>1323.0588311454214</v>
      </c>
    </row>
    <row r="19" spans="2:9" x14ac:dyDescent="0.3">
      <c r="B19" s="19" t="s">
        <v>225</v>
      </c>
      <c r="C19" s="28"/>
      <c r="D19" s="29"/>
      <c r="E19" s="22">
        <v>8</v>
      </c>
      <c r="F19" s="25">
        <v>361</v>
      </c>
      <c r="G19" s="16">
        <v>1839.2521639989468</v>
      </c>
      <c r="H19" s="23">
        <f t="shared" si="0"/>
        <v>1521.5867733957912</v>
      </c>
    </row>
    <row r="20" spans="2:9" x14ac:dyDescent="0.3">
      <c r="B20" s="19" t="s">
        <v>226</v>
      </c>
      <c r="C20" s="28"/>
      <c r="D20" s="29"/>
      <c r="E20" s="22">
        <v>9</v>
      </c>
      <c r="F20" s="25">
        <v>406</v>
      </c>
      <c r="G20" s="16">
        <v>2080.6449020651721</v>
      </c>
      <c r="H20" s="23">
        <f t="shared" si="0"/>
        <v>1721.2875021076011</v>
      </c>
    </row>
    <row r="21" spans="2:9" x14ac:dyDescent="0.3">
      <c r="B21" s="19" t="s">
        <v>227</v>
      </c>
      <c r="C21" s="28"/>
      <c r="D21" s="29"/>
      <c r="E21" s="22">
        <v>10</v>
      </c>
      <c r="F21" s="25">
        <v>451</v>
      </c>
      <c r="G21" s="16">
        <v>2323.3041025387565</v>
      </c>
      <c r="H21" s="23">
        <f t="shared" si="0"/>
        <v>1922.0359568929534</v>
      </c>
    </row>
    <row r="22" spans="2:9" ht="15.6" x14ac:dyDescent="0.3">
      <c r="B22" s="19" t="s">
        <v>228</v>
      </c>
      <c r="C22" s="28"/>
      <c r="D22" s="29"/>
      <c r="E22" s="22">
        <v>11</v>
      </c>
      <c r="F22" s="25">
        <v>496</v>
      </c>
      <c r="G22" s="16">
        <v>2567.1083578921252</v>
      </c>
      <c r="H22" s="23">
        <f t="shared" si="0"/>
        <v>2123.7316990562931</v>
      </c>
      <c r="I22" s="17"/>
    </row>
    <row r="23" spans="2:9" x14ac:dyDescent="0.3">
      <c r="B23" s="19" t="s">
        <v>229</v>
      </c>
      <c r="C23" s="28"/>
      <c r="D23" s="29"/>
      <c r="E23" s="22">
        <v>12</v>
      </c>
      <c r="F23" s="25">
        <v>541</v>
      </c>
      <c r="G23" s="16">
        <v>2811.957962703596</v>
      </c>
      <c r="H23" s="23">
        <f t="shared" si="0"/>
        <v>2326.2922437410912</v>
      </c>
    </row>
    <row r="24" spans="2:9" x14ac:dyDescent="0.3">
      <c r="B24" s="19" t="s">
        <v>230</v>
      </c>
      <c r="C24" s="28"/>
      <c r="D24" s="29"/>
      <c r="E24" s="22">
        <v>13</v>
      </c>
      <c r="F24" s="25">
        <v>586</v>
      </c>
      <c r="G24" s="16">
        <v>3057.7695333779443</v>
      </c>
      <c r="H24" s="23">
        <f t="shared" si="0"/>
        <v>2529.6486089023106</v>
      </c>
    </row>
    <row r="25" spans="2:9" x14ac:dyDescent="0.3">
      <c r="B25" s="19" t="s">
        <v>231</v>
      </c>
      <c r="C25" s="28"/>
      <c r="D25" s="29"/>
      <c r="E25" s="22">
        <v>14</v>
      </c>
      <c r="F25" s="25">
        <v>631</v>
      </c>
      <c r="G25" s="16">
        <v>3304.4722768004822</v>
      </c>
      <c r="H25" s="23">
        <f>G25*POWER((($F$4+$F$6)/2-$F$8)/70,1.23)</f>
        <v>2733.7422284177715</v>
      </c>
    </row>
  </sheetData>
  <mergeCells count="10">
    <mergeCell ref="C14:C25"/>
    <mergeCell ref="D14:D25"/>
    <mergeCell ref="B11:H11"/>
    <mergeCell ref="B12:B13"/>
    <mergeCell ref="C12:C13"/>
    <mergeCell ref="D12:D13"/>
    <mergeCell ref="E12:E13"/>
    <mergeCell ref="F12:F13"/>
    <mergeCell ref="G12:G13"/>
    <mergeCell ref="H12:H1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ELLIPSE P H 300</vt:lpstr>
      <vt:lpstr>ELLIPSE P H 500 </vt:lpstr>
      <vt:lpstr>ELLIPSE P H 750 </vt:lpstr>
      <vt:lpstr>ELLIPSE P H 1000 </vt:lpstr>
      <vt:lpstr>ELLIPSE P H 1250 </vt:lpstr>
      <vt:lpstr>ELLIPSE P H 1500 </vt:lpstr>
      <vt:lpstr>ELLIPSE P H 1750 </vt:lpstr>
      <vt:lpstr>ELLIPSE P H 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Евгений О. Ходяшов</cp:lastModifiedBy>
  <dcterms:created xsi:type="dcterms:W3CDTF">2015-06-05T18:19:34Z</dcterms:created>
  <dcterms:modified xsi:type="dcterms:W3CDTF">2026-02-10T10:05:21Z</dcterms:modified>
</cp:coreProperties>
</file>